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7040" windowHeight="20560" tabRatio="500"/>
  </bookViews>
  <sheets>
    <sheet name="Front" sheetId="1" r:id="rId1"/>
    <sheet name="Back" sheetId="2" r:id="rId2"/>
    <sheet name="Armor" sheetId="3" r:id="rId3"/>
    <sheet name="Weapons" sheetId="4" r:id="rId4"/>
    <sheet name="CharPts" sheetId="5" r:id="rId5"/>
    <sheet name="Skills" sheetId="6" r:id="rId6"/>
    <sheet name="Traits" sheetId="7" r:id="rId7"/>
    <sheet name="CortexTraits" sheetId="8" r:id="rId8"/>
  </sheets>
  <definedNames>
    <definedName name="_xlnm.Print_Area" localSheetId="1">Back!$A$1:$P$41</definedName>
    <definedName name="_xlnm.Print_Area" localSheetId="0">Front!$A$1:$M$44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5" i="5"/>
  <c r="F11"/>
  <c r="F7"/>
  <c r="F3"/>
  <c r="C4"/>
  <c r="C5"/>
  <c r="C6"/>
  <c r="C7"/>
  <c r="C8"/>
  <c r="C9"/>
  <c r="C10"/>
  <c r="C11"/>
  <c r="C12"/>
  <c r="C3"/>
  <c r="F7" i="1"/>
  <c r="L44"/>
  <c r="H44"/>
  <c r="E44"/>
  <c r="B44"/>
  <c r="L43"/>
  <c r="H43"/>
  <c r="E43"/>
  <c r="B43"/>
  <c r="L42"/>
  <c r="H42"/>
  <c r="E42"/>
  <c r="B42"/>
  <c r="L41"/>
  <c r="H41"/>
  <c r="E41"/>
  <c r="B41"/>
  <c r="L40"/>
  <c r="H40"/>
  <c r="E40"/>
  <c r="B40"/>
  <c r="L39"/>
  <c r="H39"/>
  <c r="E39"/>
  <c r="B39"/>
  <c r="L38"/>
  <c r="H38"/>
  <c r="E38"/>
  <c r="B38"/>
  <c r="L37"/>
  <c r="H37"/>
  <c r="E37"/>
  <c r="B37"/>
  <c r="L36"/>
  <c r="H36"/>
  <c r="E36"/>
  <c r="B36"/>
  <c r="L35"/>
  <c r="H35"/>
  <c r="E35"/>
  <c r="B35"/>
  <c r="L34"/>
  <c r="H34"/>
  <c r="E34"/>
  <c r="B34"/>
  <c r="L33"/>
  <c r="H33"/>
  <c r="E33"/>
  <c r="B33"/>
  <c r="L32"/>
  <c r="H32"/>
  <c r="E32"/>
  <c r="B32"/>
  <c r="L31"/>
  <c r="H31"/>
  <c r="E31"/>
  <c r="B31"/>
  <c r="L30"/>
  <c r="H30"/>
  <c r="E30"/>
  <c r="B30"/>
  <c r="L29"/>
  <c r="H29"/>
  <c r="E29"/>
  <c r="B29"/>
  <c r="L28"/>
  <c r="H28"/>
  <c r="E28"/>
  <c r="B28"/>
  <c r="L27"/>
  <c r="H27"/>
  <c r="E27"/>
  <c r="B27"/>
  <c r="L26"/>
  <c r="H26"/>
  <c r="E26"/>
  <c r="B26"/>
  <c r="L25"/>
  <c r="H25"/>
  <c r="E25"/>
  <c r="B25"/>
  <c r="L24"/>
  <c r="H24"/>
  <c r="E24"/>
  <c r="B24"/>
  <c r="L23"/>
  <c r="H23"/>
  <c r="E23"/>
  <c r="B23"/>
  <c r="L22"/>
  <c r="H22"/>
  <c r="E22"/>
  <c r="B22"/>
  <c r="L21"/>
  <c r="H21"/>
  <c r="E21"/>
  <c r="B21"/>
  <c r="L20"/>
  <c r="H20"/>
  <c r="E20"/>
  <c r="B20"/>
  <c r="L19"/>
  <c r="H19"/>
  <c r="E19"/>
  <c r="B19"/>
  <c r="L18"/>
  <c r="H18"/>
  <c r="E18"/>
  <c r="B18"/>
  <c r="L17"/>
  <c r="H17"/>
  <c r="E17"/>
  <c r="B17"/>
  <c r="L16"/>
  <c r="H16"/>
  <c r="E16"/>
  <c r="B16"/>
  <c r="L15"/>
  <c r="H15"/>
  <c r="E15"/>
  <c r="B15"/>
  <c r="F10"/>
  <c r="F11"/>
  <c r="F9"/>
  <c r="F8"/>
  <c r="G3"/>
  <c r="K8"/>
  <c r="K7"/>
  <c r="I8"/>
  <c r="I7"/>
  <c r="M12"/>
  <c r="M11"/>
  <c r="J12"/>
  <c r="J11"/>
  <c r="I12"/>
  <c r="I11"/>
  <c r="I10"/>
  <c r="M10"/>
  <c r="J10"/>
  <c r="N15"/>
  <c r="O15"/>
  <c r="P15"/>
  <c r="Q15"/>
  <c r="N16"/>
  <c r="O16"/>
  <c r="P16"/>
  <c r="Q16"/>
  <c r="N17"/>
  <c r="O17"/>
  <c r="P17"/>
  <c r="Q17"/>
  <c r="N18"/>
  <c r="O18"/>
  <c r="P18"/>
  <c r="Q18"/>
  <c r="N20"/>
  <c r="O20"/>
  <c r="P20"/>
  <c r="Q20"/>
  <c r="N21"/>
  <c r="O21"/>
  <c r="P21"/>
  <c r="Q21"/>
  <c r="N22"/>
  <c r="O22"/>
  <c r="P22"/>
  <c r="Q22"/>
  <c r="N23"/>
  <c r="O23"/>
  <c r="P23"/>
  <c r="Q23"/>
  <c r="N25"/>
  <c r="O25"/>
  <c r="P25"/>
  <c r="Q25"/>
  <c r="N26"/>
  <c r="O26"/>
  <c r="P26"/>
  <c r="Q26"/>
  <c r="N27"/>
  <c r="O27"/>
  <c r="P27"/>
  <c r="Q27"/>
  <c r="N28"/>
  <c r="O28"/>
  <c r="P28"/>
  <c r="Q28"/>
  <c r="N30"/>
  <c r="O30"/>
  <c r="P30"/>
  <c r="Q30"/>
  <c r="N31"/>
  <c r="O31"/>
  <c r="P31"/>
  <c r="Q31"/>
  <c r="N32"/>
  <c r="O32"/>
  <c r="P32"/>
  <c r="Q32"/>
  <c r="N33"/>
  <c r="O33"/>
  <c r="P33"/>
  <c r="Q33"/>
  <c r="N35"/>
  <c r="O35"/>
  <c r="P35"/>
  <c r="Q35"/>
  <c r="N36"/>
  <c r="O36"/>
  <c r="P36"/>
  <c r="Q36"/>
  <c r="N37"/>
  <c r="O37"/>
  <c r="P37"/>
  <c r="Q37"/>
  <c r="N38"/>
  <c r="O38"/>
  <c r="P38"/>
  <c r="Q38"/>
  <c r="N40"/>
  <c r="O40"/>
  <c r="P40"/>
  <c r="N41"/>
  <c r="O41"/>
  <c r="P41"/>
  <c r="N42"/>
  <c r="O42"/>
  <c r="P42"/>
  <c r="N43"/>
  <c r="O43"/>
  <c r="P43"/>
  <c r="O8"/>
  <c r="T8"/>
  <c r="T9"/>
  <c r="T10"/>
  <c r="T11"/>
  <c r="T7"/>
  <c r="S8"/>
  <c r="S9"/>
  <c r="S10"/>
  <c r="S11"/>
  <c r="S7"/>
  <c r="Q7"/>
  <c r="Q8"/>
  <c r="Q9"/>
  <c r="Q10"/>
  <c r="Q11"/>
  <c r="Q12"/>
  <c r="O6"/>
  <c r="O10"/>
  <c r="O1"/>
</calcChain>
</file>

<file path=xl/sharedStrings.xml><?xml version="1.0" encoding="utf-8"?>
<sst xmlns="http://schemas.openxmlformats.org/spreadsheetml/2006/main" count="1631" uniqueCount="1200">
  <si>
    <t>d6 W</t>
    <phoneticPr fontId="8" type="noConversion"/>
  </si>
  <si>
    <t>d4 W</t>
    <phoneticPr fontId="8" type="noConversion"/>
  </si>
  <si>
    <t>Crossbow, Medium</t>
    <phoneticPr fontId="8" type="noConversion"/>
  </si>
  <si>
    <t>Crossbow, Hand/Light</t>
    <phoneticPr fontId="8" type="noConversion"/>
  </si>
  <si>
    <t>Vitality</t>
    <phoneticPr fontId="8" type="noConversion"/>
  </si>
  <si>
    <t>Endurance</t>
    <phoneticPr fontId="8" type="noConversion"/>
  </si>
  <si>
    <t>Weapon</t>
    <phoneticPr fontId="8" type="noConversion"/>
  </si>
  <si>
    <t>Alertness</t>
    <phoneticPr fontId="8" type="noConversion"/>
  </si>
  <si>
    <t>Life Points</t>
    <phoneticPr fontId="8" type="noConversion"/>
  </si>
  <si>
    <t>Intelligence</t>
    <phoneticPr fontId="8" type="noConversion"/>
  </si>
  <si>
    <t>Combat Knife - d4B damage</t>
    <phoneticPr fontId="8" type="noConversion"/>
  </si>
  <si>
    <t>Player:</t>
    <phoneticPr fontId="8" type="noConversion"/>
  </si>
  <si>
    <t>Tony</t>
    <phoneticPr fontId="8" type="noConversion"/>
  </si>
  <si>
    <t>Life Points</t>
    <phoneticPr fontId="8" type="noConversion"/>
  </si>
  <si>
    <t>Name:</t>
    <phoneticPr fontId="8" type="noConversion"/>
  </si>
  <si>
    <t>Sundance</t>
    <phoneticPr fontId="8" type="noConversion"/>
  </si>
  <si>
    <t>D4-D6</t>
    <phoneticPr fontId="8" type="noConversion"/>
  </si>
  <si>
    <t>Persuasion</t>
    <phoneticPr fontId="8" type="noConversion"/>
  </si>
  <si>
    <t>First Aid</t>
    <phoneticPr fontId="8" type="noConversion"/>
  </si>
  <si>
    <t>Covert</t>
    <phoneticPr fontId="8" type="noConversion"/>
  </si>
  <si>
    <t>Knowledge</t>
    <phoneticPr fontId="8" type="noConversion"/>
  </si>
  <si>
    <t>Technical</t>
    <phoneticPr fontId="8" type="noConversion"/>
  </si>
  <si>
    <t>Stealth</t>
    <phoneticPr fontId="8" type="noConversion"/>
  </si>
  <si>
    <t>Investigation</t>
    <phoneticPr fontId="8" type="noConversion"/>
  </si>
  <si>
    <t>Axe, Hand</t>
    <phoneticPr fontId="8" type="noConversion"/>
  </si>
  <si>
    <t>A case each of concussion, flashbang, frag, smoke, and gas</t>
    <phoneticPr fontId="8" type="noConversion"/>
  </si>
  <si>
    <t>Padded Armor</t>
    <phoneticPr fontId="8" type="noConversion"/>
  </si>
  <si>
    <t>1W</t>
    <phoneticPr fontId="8" type="noConversion"/>
  </si>
  <si>
    <t>Scale-Mail Armor</t>
    <phoneticPr fontId="8" type="noConversion"/>
  </si>
  <si>
    <t>d2 W</t>
    <phoneticPr fontId="8" type="noConversion"/>
  </si>
  <si>
    <t>d6 B</t>
    <phoneticPr fontId="8" type="noConversion"/>
  </si>
  <si>
    <t>Pistol, Medium</t>
    <phoneticPr fontId="8" type="noConversion"/>
  </si>
  <si>
    <t>d10 W</t>
    <phoneticPr fontId="8" type="noConversion"/>
  </si>
  <si>
    <t>Agility</t>
    <phoneticPr fontId="8" type="noConversion"/>
  </si>
  <si>
    <t>d</t>
    <phoneticPr fontId="8" type="noConversion"/>
  </si>
  <si>
    <t>Initiative</t>
    <phoneticPr fontId="8" type="noConversion"/>
  </si>
  <si>
    <t>Plate Vest</t>
    <phoneticPr fontId="8" type="noConversion"/>
  </si>
  <si>
    <t>Strength</t>
    <phoneticPr fontId="8" type="noConversion"/>
  </si>
  <si>
    <t>Burst of Strength</t>
    <phoneticPr fontId="8" type="noConversion"/>
  </si>
  <si>
    <t>Vest, Ballistic</t>
    <phoneticPr fontId="8" type="noConversion"/>
  </si>
  <si>
    <t>Vest, Tacktical Deployment</t>
    <phoneticPr fontId="8" type="noConversion"/>
  </si>
  <si>
    <t>Vest, Undercover</t>
    <phoneticPr fontId="8" type="noConversion"/>
  </si>
  <si>
    <t>D6+ use plot points at +2 steps, D12+ extra Second Wind roll per day</t>
    <phoneticPr fontId="8" type="noConversion"/>
  </si>
  <si>
    <t>Natural Leader</t>
    <phoneticPr fontId="8" type="noConversion"/>
  </si>
  <si>
    <t>Intuition</t>
    <phoneticPr fontId="8" type="noConversion"/>
  </si>
  <si>
    <t>Paranoid</t>
    <phoneticPr fontId="8" type="noConversion"/>
  </si>
  <si>
    <t>Wound Penalty at</t>
    <phoneticPr fontId="8" type="noConversion"/>
  </si>
  <si>
    <t>Rifle</t>
    <phoneticPr fontId="8" type="noConversion"/>
  </si>
  <si>
    <t>Willpower</t>
    <phoneticPr fontId="8" type="noConversion"/>
  </si>
  <si>
    <t>Base Speed</t>
    <phoneticPr fontId="8" type="noConversion"/>
  </si>
  <si>
    <t>for additional assets and</t>
    <phoneticPr fontId="8" type="noConversion"/>
  </si>
  <si>
    <t>complications</t>
    <phoneticPr fontId="8" type="noConversion"/>
  </si>
  <si>
    <t>d2 W Veh</t>
    <phoneticPr fontId="8" type="noConversion"/>
  </si>
  <si>
    <t>2d6 W Veh</t>
    <phoneticPr fontId="8" type="noConversion"/>
  </si>
  <si>
    <t>d6 W Veh</t>
    <phoneticPr fontId="8" type="noConversion"/>
  </si>
  <si>
    <t>4d6 W Veh</t>
    <phoneticPr fontId="8" type="noConversion"/>
  </si>
  <si>
    <t>Open Locks</t>
    <phoneticPr fontId="8" type="noConversion"/>
  </si>
  <si>
    <t>Craft</t>
    <phoneticPr fontId="8" type="noConversion"/>
  </si>
  <si>
    <t>Linguist</t>
    <phoneticPr fontId="8" type="noConversion"/>
  </si>
  <si>
    <t>Pilot</t>
    <phoneticPr fontId="8" type="noConversion"/>
  </si>
  <si>
    <t>Unarmed</t>
    <phoneticPr fontId="8" type="noConversion"/>
  </si>
  <si>
    <t>Karate</t>
    <phoneticPr fontId="8" type="noConversion"/>
  </si>
  <si>
    <t>Mech Engineer</t>
    <phoneticPr fontId="8" type="noConversion"/>
  </si>
  <si>
    <t>Moneyed Individual</t>
    <phoneticPr fontId="8" type="noConversion"/>
  </si>
  <si>
    <t>Nose for Trouble</t>
    <phoneticPr fontId="8" type="noConversion"/>
  </si>
  <si>
    <r>
      <t xml:space="preserve">Enter Background: </t>
    </r>
    <r>
      <rPr>
        <sz val="10"/>
        <rFont val="Verdana"/>
      </rPr>
      <t xml:space="preserve">Born Solomon Tango, </t>
    </r>
    <phoneticPr fontId="8" type="noConversion"/>
  </si>
  <si>
    <t>2(2)</t>
    <phoneticPr fontId="8" type="noConversion"/>
  </si>
  <si>
    <t>2(2)</t>
    <phoneticPr fontId="8" type="noConversion"/>
  </si>
  <si>
    <t>1(50)</t>
    <phoneticPr fontId="8" type="noConversion"/>
  </si>
  <si>
    <t>d12+d8 W</t>
    <phoneticPr fontId="8" type="noConversion"/>
  </si>
  <si>
    <t>Shotgun, Pump Action</t>
    <phoneticPr fontId="8" type="noConversion"/>
  </si>
  <si>
    <t>2(10)</t>
    <phoneticPr fontId="8" type="noConversion"/>
  </si>
  <si>
    <t>Shotgun, Sawed Off</t>
    <phoneticPr fontId="8" type="noConversion"/>
  </si>
  <si>
    <t>20'</t>
    <phoneticPr fontId="8" type="noConversion"/>
  </si>
  <si>
    <t>Slingshot</t>
    <phoneticPr fontId="8" type="noConversion"/>
  </si>
  <si>
    <t>50'</t>
    <phoneticPr fontId="8" type="noConversion"/>
  </si>
  <si>
    <t>Machinegun, Heavy</t>
    <phoneticPr fontId="8" type="noConversion"/>
  </si>
  <si>
    <t>Sword, Duelin</t>
    <phoneticPr fontId="8" type="noConversion"/>
  </si>
  <si>
    <t>Sword, Laser</t>
    <phoneticPr fontId="8" type="noConversion"/>
  </si>
  <si>
    <t>Sword, Scimitar</t>
    <phoneticPr fontId="8" type="noConversion"/>
  </si>
  <si>
    <t>Sword, Short</t>
    <phoneticPr fontId="8" type="noConversion"/>
  </si>
  <si>
    <t>Sword, Two Handed</t>
    <phoneticPr fontId="8" type="noConversion"/>
  </si>
  <si>
    <t>July 31</t>
    <phoneticPr fontId="8" type="noConversion"/>
  </si>
  <si>
    <t>Caucasian</t>
    <phoneticPr fontId="8" type="noConversion"/>
  </si>
  <si>
    <t>Brown</t>
    <phoneticPr fontId="8" type="noConversion"/>
  </si>
  <si>
    <t>Tan</t>
    <phoneticPr fontId="8" type="noConversion"/>
  </si>
  <si>
    <t>6'</t>
    <phoneticPr fontId="8" type="noConversion"/>
  </si>
  <si>
    <t>Archetype:</t>
    <phoneticPr fontId="8" type="noConversion"/>
  </si>
  <si>
    <t>Attributes</t>
    <phoneticPr fontId="8" type="noConversion"/>
  </si>
  <si>
    <t>Derived</t>
    <phoneticPr fontId="8" type="noConversion"/>
  </si>
  <si>
    <t>Armor</t>
    <phoneticPr fontId="8" type="noConversion"/>
  </si>
  <si>
    <t>Shotgun</t>
    <phoneticPr fontId="8" type="noConversion"/>
  </si>
  <si>
    <t>Streetwise</t>
    <phoneticPr fontId="8" type="noConversion"/>
  </si>
  <si>
    <t>Repairs</t>
    <phoneticPr fontId="8" type="noConversion"/>
  </si>
  <si>
    <t>Intuition</t>
    <phoneticPr fontId="8" type="noConversion"/>
  </si>
  <si>
    <t>+D4</t>
    <phoneticPr fontId="8" type="noConversion"/>
  </si>
  <si>
    <t>Alliance Badge</t>
    <phoneticPr fontId="8" type="noConversion"/>
  </si>
  <si>
    <t>Gas Mask</t>
    <phoneticPr fontId="8" type="noConversion"/>
  </si>
  <si>
    <t>Stun Baton</t>
    <phoneticPr fontId="8" type="noConversion"/>
  </si>
  <si>
    <r>
      <t xml:space="preserve">Grenades - </t>
    </r>
    <r>
      <rPr>
        <sz val="10"/>
        <color indexed="10"/>
        <rFont val="Verdana"/>
      </rPr>
      <t>what kind and how many?</t>
    </r>
    <phoneticPr fontId="8" type="noConversion"/>
  </si>
  <si>
    <t>Bow, Compound</t>
    <phoneticPr fontId="8" type="noConversion"/>
  </si>
  <si>
    <t>Bow, Long</t>
    <phoneticPr fontId="8" type="noConversion"/>
  </si>
  <si>
    <t>Bow, Short</t>
    <phoneticPr fontId="8" type="noConversion"/>
  </si>
  <si>
    <t>Hearing</t>
    <phoneticPr fontId="8" type="noConversion"/>
  </si>
  <si>
    <t>+1 Steps/Block</t>
    <phoneticPr fontId="8" type="noConversion"/>
  </si>
  <si>
    <t>d6 W</t>
    <phoneticPr fontId="8" type="noConversion"/>
  </si>
  <si>
    <t>Chopper</t>
    <phoneticPr fontId="8" type="noConversion"/>
  </si>
  <si>
    <t>Claws</t>
    <phoneticPr fontId="8" type="noConversion"/>
  </si>
  <si>
    <t>Garrote</t>
    <phoneticPr fontId="8" type="noConversion"/>
  </si>
  <si>
    <t>Hacker</t>
    <phoneticPr fontId="8" type="noConversion"/>
  </si>
  <si>
    <t>Lasso</t>
    <phoneticPr fontId="8" type="noConversion"/>
  </si>
  <si>
    <t>Dice added to difficulty of social interactions because you are scary</t>
    <phoneticPr fontId="8" type="noConversion"/>
  </si>
  <si>
    <t>Crossbow, Heavy</t>
    <phoneticPr fontId="8" type="noConversion"/>
  </si>
  <si>
    <t>-</t>
    <phoneticPr fontId="8" type="noConversion"/>
  </si>
  <si>
    <t>Nunchaku</t>
    <phoneticPr fontId="8" type="noConversion"/>
  </si>
  <si>
    <t>Polearm</t>
    <phoneticPr fontId="8" type="noConversion"/>
  </si>
  <si>
    <t>d6 W</t>
    <phoneticPr fontId="8" type="noConversion"/>
  </si>
  <si>
    <t>Stun Pts</t>
    <phoneticPr fontId="8" type="noConversion"/>
  </si>
  <si>
    <t>Wound Pts</t>
    <phoneticPr fontId="8" type="noConversion"/>
  </si>
  <si>
    <t>Shy</t>
    <phoneticPr fontId="8" type="noConversion"/>
  </si>
  <si>
    <t>D6</t>
    <phoneticPr fontId="8" type="noConversion"/>
  </si>
  <si>
    <t>Dice added to difficulty of actions when appropriate</t>
    <phoneticPr fontId="8" type="noConversion"/>
  </si>
  <si>
    <t>Smartass</t>
    <phoneticPr fontId="8" type="noConversion"/>
  </si>
  <si>
    <t>Dice added to difficulty of social interactions with people offended</t>
    <phoneticPr fontId="8" type="noConversion"/>
  </si>
  <si>
    <t>Stingy</t>
    <phoneticPr fontId="8" type="noConversion"/>
  </si>
  <si>
    <t>Two-Handed Fighting</t>
    <phoneticPr fontId="8" type="noConversion"/>
  </si>
  <si>
    <t>Chain, Armed</t>
    <phoneticPr fontId="8" type="noConversion"/>
  </si>
  <si>
    <t>d6 B</t>
    <phoneticPr fontId="8" type="noConversion"/>
  </si>
  <si>
    <t>Chainsaw</t>
    <phoneticPr fontId="8" type="noConversion"/>
  </si>
  <si>
    <t>NA</t>
    <phoneticPr fontId="8" type="noConversion"/>
  </si>
  <si>
    <t>d10 W</t>
    <phoneticPr fontId="8" type="noConversion"/>
  </si>
  <si>
    <t>Club, Light</t>
    <phoneticPr fontId="8" type="noConversion"/>
  </si>
  <si>
    <t>d4 B</t>
    <phoneticPr fontId="8" type="noConversion"/>
  </si>
  <si>
    <t>Stunner, Contact</t>
    <phoneticPr fontId="8" type="noConversion"/>
  </si>
  <si>
    <t>Sword, Arming</t>
    <phoneticPr fontId="8" type="noConversion"/>
  </si>
  <si>
    <t>D6 perform a ritual to heal self, D12 as D6 but heal twice</t>
    <phoneticPr fontId="8" type="noConversion"/>
  </si>
  <si>
    <t>Wealthy</t>
    <phoneticPr fontId="8" type="noConversion"/>
  </si>
  <si>
    <t>D4/D8</t>
    <phoneticPr fontId="8" type="noConversion"/>
  </si>
  <si>
    <t>Augments bartering, adds to beginning funds, see text</t>
    <phoneticPr fontId="8" type="noConversion"/>
  </si>
  <si>
    <t>Complications</t>
    <phoneticPr fontId="8" type="noConversion"/>
  </si>
  <si>
    <t>See Unofficial Sourcebook</t>
  </si>
  <si>
    <t>Pistol, Pneumatic</t>
    <phoneticPr fontId="8" type="noConversion"/>
  </si>
  <si>
    <t>d12 W</t>
    <phoneticPr fontId="8" type="noConversion"/>
  </si>
  <si>
    <t>d12 W</t>
    <phoneticPr fontId="8" type="noConversion"/>
  </si>
  <si>
    <t>Rifle, Light Sniper</t>
    <phoneticPr fontId="8" type="noConversion"/>
  </si>
  <si>
    <t>1(10)</t>
    <phoneticPr fontId="8" type="noConversion"/>
  </si>
  <si>
    <t>450'</t>
    <phoneticPr fontId="8" type="noConversion"/>
  </si>
  <si>
    <t>Rifle, Heavy Sniper</t>
    <phoneticPr fontId="8" type="noConversion"/>
  </si>
  <si>
    <t>500'</t>
    <phoneticPr fontId="8" type="noConversion"/>
  </si>
  <si>
    <t>Rifle, Pneumatic</t>
    <phoneticPr fontId="8" type="noConversion"/>
  </si>
  <si>
    <t>d4 S</t>
    <phoneticPr fontId="8" type="noConversion"/>
  </si>
  <si>
    <t>75'</t>
    <phoneticPr fontId="8" type="noConversion"/>
  </si>
  <si>
    <t>Shotgun, Semi-Automatic</t>
    <phoneticPr fontId="8" type="noConversion"/>
  </si>
  <si>
    <t>Dice added to difficulty of rolls involving spending money</t>
    <phoneticPr fontId="8" type="noConversion"/>
  </si>
  <si>
    <t>Strange Luck</t>
    <phoneticPr fontId="8" type="noConversion"/>
  </si>
  <si>
    <t>D6/D12</t>
    <phoneticPr fontId="8" type="noConversion"/>
  </si>
  <si>
    <t>Body Armor, Reaver</t>
    <phoneticPr fontId="8" type="noConversion"/>
  </si>
  <si>
    <t>Ego Signature</t>
    <phoneticPr fontId="8" type="noConversion"/>
  </si>
  <si>
    <t>Pistol and 200 rounds</t>
    <phoneticPr fontId="8" type="noConversion"/>
  </si>
  <si>
    <t>Rifle and 200 rounds</t>
    <phoneticPr fontId="8" type="noConversion"/>
  </si>
  <si>
    <t>Plate Vest</t>
    <phoneticPr fontId="8" type="noConversion"/>
  </si>
  <si>
    <t>Lock Picks</t>
    <phoneticPr fontId="8" type="noConversion"/>
  </si>
  <si>
    <t>Luggage</t>
    <phoneticPr fontId="8" type="noConversion"/>
  </si>
  <si>
    <t>Fine Clothing</t>
    <phoneticPr fontId="8" type="noConversion"/>
  </si>
  <si>
    <t>Work Clothing</t>
    <phoneticPr fontId="8" type="noConversion"/>
  </si>
  <si>
    <t>Dedicated Source Box</t>
    <phoneticPr fontId="8" type="noConversion"/>
  </si>
  <si>
    <t>First Aid Kit</t>
    <phoneticPr fontId="8" type="noConversion"/>
  </si>
  <si>
    <t>Sawed-off Shotgun and 100 rounds</t>
    <phoneticPr fontId="8" type="noConversion"/>
  </si>
  <si>
    <t>60% interest in a Firefly (Rapscallion)</t>
    <phoneticPr fontId="8" type="noConversion"/>
  </si>
  <si>
    <t>Arcadia</t>
    <phoneticPr fontId="8" type="noConversion"/>
  </si>
  <si>
    <t>Leather Armor</t>
    <phoneticPr fontId="8" type="noConversion"/>
  </si>
  <si>
    <t>Helmet, Ballistic</t>
    <phoneticPr fontId="8" type="noConversion"/>
  </si>
  <si>
    <t>Helmet, Riot</t>
    <phoneticPr fontId="8" type="noConversion"/>
  </si>
  <si>
    <t>2W</t>
    <phoneticPr fontId="8" type="noConversion"/>
  </si>
  <si>
    <t>160'</t>
    <phoneticPr fontId="8" type="noConversion"/>
  </si>
  <si>
    <t>120'</t>
    <phoneticPr fontId="8" type="noConversion"/>
  </si>
  <si>
    <t>600'</t>
    <phoneticPr fontId="8" type="noConversion"/>
  </si>
  <si>
    <t>40'</t>
    <phoneticPr fontId="8" type="noConversion"/>
  </si>
  <si>
    <t>d4 W</t>
    <phoneticPr fontId="8" type="noConversion"/>
  </si>
  <si>
    <t>special</t>
    <phoneticPr fontId="8" type="noConversion"/>
  </si>
  <si>
    <t>d2 B</t>
    <phoneticPr fontId="8" type="noConversion"/>
  </si>
  <si>
    <t>D2+</t>
    <phoneticPr fontId="8" type="noConversion"/>
  </si>
  <si>
    <t>Notes</t>
    <phoneticPr fontId="8" type="noConversion"/>
  </si>
  <si>
    <t>Axe</t>
    <phoneticPr fontId="8" type="noConversion"/>
  </si>
  <si>
    <t>d8 W</t>
    <phoneticPr fontId="8" type="noConversion"/>
  </si>
  <si>
    <t>Ballistic Mesh</t>
    <phoneticPr fontId="8" type="noConversion"/>
  </si>
  <si>
    <t>Pistol, Light</t>
    <phoneticPr fontId="8" type="noConversion"/>
  </si>
  <si>
    <t>4W.</t>
    <phoneticPr fontId="8" type="noConversion"/>
  </si>
  <si>
    <t>Shield, Buckler</t>
    <phoneticPr fontId="8" type="noConversion"/>
  </si>
  <si>
    <t>Shield, Modern</t>
    <phoneticPr fontId="8" type="noConversion"/>
  </si>
  <si>
    <t>Shield, Target</t>
    <phoneticPr fontId="8" type="noConversion"/>
  </si>
  <si>
    <t>Built in Weapon (natural or cyber)</t>
    <phoneticPr fontId="8" type="noConversion"/>
  </si>
  <si>
    <t>Intuitive Leaps</t>
    <phoneticPr fontId="8" type="noConversion"/>
  </si>
  <si>
    <t>D4/D8/D12</t>
    <phoneticPr fontId="8" type="noConversion"/>
  </si>
  <si>
    <t>one, two, or three questions to the GM per session</t>
    <phoneticPr fontId="8" type="noConversion"/>
  </si>
  <si>
    <t>Light Sleeper</t>
    <phoneticPr fontId="8" type="noConversion"/>
  </si>
  <si>
    <t>D4</t>
    <phoneticPr fontId="8" type="noConversion"/>
  </si>
  <si>
    <t>Wake up easily if disturbance</t>
    <phoneticPr fontId="8" type="noConversion"/>
  </si>
  <si>
    <t>15'</t>
    <phoneticPr fontId="8" type="noConversion"/>
  </si>
  <si>
    <t>Shotgun, Sawed Off</t>
    <phoneticPr fontId="8" type="noConversion"/>
  </si>
  <si>
    <t>Skills</t>
    <phoneticPr fontId="8" type="noConversion"/>
  </si>
  <si>
    <t>Animal Handling</t>
    <phoneticPr fontId="8" type="noConversion"/>
  </si>
  <si>
    <t>Guns</t>
    <phoneticPr fontId="8" type="noConversion"/>
  </si>
  <si>
    <t>Medical</t>
    <phoneticPr fontId="8" type="noConversion"/>
  </si>
  <si>
    <t>Ranged</t>
    <phoneticPr fontId="8" type="noConversion"/>
  </si>
  <si>
    <t>Riding</t>
    <phoneticPr fontId="8" type="noConversion"/>
  </si>
  <si>
    <t>Pistol</t>
    <phoneticPr fontId="8" type="noConversion"/>
  </si>
  <si>
    <t>Rifle</t>
    <phoneticPr fontId="8" type="noConversion"/>
  </si>
  <si>
    <t>Artistry</t>
    <phoneticPr fontId="8" type="noConversion"/>
  </si>
  <si>
    <t>Knife</t>
    <phoneticPr fontId="8" type="noConversion"/>
  </si>
  <si>
    <t>Athletics</t>
    <phoneticPr fontId="8" type="noConversion"/>
  </si>
  <si>
    <t>Perception</t>
    <phoneticPr fontId="8" type="noConversion"/>
  </si>
  <si>
    <t>Shotgun, Black Powder</t>
    <phoneticPr fontId="8" type="noConversion"/>
  </si>
  <si>
    <t>Shotgun, Break Loading</t>
    <phoneticPr fontId="8" type="noConversion"/>
  </si>
  <si>
    <t>40'</t>
    <phoneticPr fontId="8" type="noConversion"/>
  </si>
  <si>
    <t>10'</t>
    <phoneticPr fontId="8" type="noConversion"/>
  </si>
  <si>
    <t>Shotgun, Energy</t>
    <phoneticPr fontId="8" type="noConversion"/>
  </si>
  <si>
    <t>Nature</t>
    <phoneticPr fontId="8" type="noConversion"/>
  </si>
  <si>
    <t>D4/D8</t>
    <phoneticPr fontId="8" type="noConversion"/>
  </si>
  <si>
    <t>Ripper</t>
    <phoneticPr fontId="8" type="noConversion"/>
  </si>
  <si>
    <t>d8 W</t>
    <phoneticPr fontId="8" type="noConversion"/>
  </si>
  <si>
    <t>Spear</t>
    <phoneticPr fontId="8" type="noConversion"/>
  </si>
  <si>
    <t>Staff</t>
    <phoneticPr fontId="8" type="noConversion"/>
  </si>
  <si>
    <t>d6 B</t>
    <phoneticPr fontId="8" type="noConversion"/>
  </si>
  <si>
    <t>d6 S + special</t>
    <phoneticPr fontId="8" type="noConversion"/>
  </si>
  <si>
    <t>Sword, Extensible</t>
    <phoneticPr fontId="8" type="noConversion"/>
  </si>
  <si>
    <t>Tool</t>
    <phoneticPr fontId="8" type="noConversion"/>
  </si>
  <si>
    <t>Tool, Farming</t>
    <phoneticPr fontId="8" type="noConversion"/>
  </si>
  <si>
    <t>Tool, Power</t>
    <phoneticPr fontId="8" type="noConversion"/>
  </si>
  <si>
    <t>Whip</t>
    <phoneticPr fontId="8" type="noConversion"/>
  </si>
  <si>
    <t>d6 B</t>
    <phoneticPr fontId="8" type="noConversion"/>
  </si>
  <si>
    <t>d4 S + special</t>
    <phoneticPr fontId="8" type="noConversion"/>
  </si>
  <si>
    <t>Axe, Throwing</t>
    <phoneticPr fontId="8" type="noConversion"/>
  </si>
  <si>
    <t>Flamethrower, Barrel Mount</t>
    <phoneticPr fontId="8" type="noConversion"/>
  </si>
  <si>
    <t>Machinegun, Light</t>
    <phoneticPr fontId="8" type="noConversion"/>
  </si>
  <si>
    <t>Veterinary Medicine</t>
    <phoneticPr fontId="8" type="noConversion"/>
  </si>
  <si>
    <t>Safecracking</t>
    <phoneticPr fontId="8" type="noConversion"/>
  </si>
  <si>
    <t>Disguise</t>
    <phoneticPr fontId="8" type="noConversion"/>
  </si>
  <si>
    <t>Flamethrowers</t>
    <phoneticPr fontId="8" type="noConversion"/>
  </si>
  <si>
    <t>Bombards</t>
    <phoneticPr fontId="8" type="noConversion"/>
  </si>
  <si>
    <t>Railguns</t>
    <phoneticPr fontId="8" type="noConversion"/>
  </si>
  <si>
    <t>Folklore</t>
    <phoneticPr fontId="8" type="noConversion"/>
  </si>
  <si>
    <t>Politics</t>
    <phoneticPr fontId="8" type="noConversion"/>
  </si>
  <si>
    <t>Construction</t>
    <phoneticPr fontId="8" type="noConversion"/>
  </si>
  <si>
    <t>Customization</t>
    <phoneticPr fontId="8" type="noConversion"/>
  </si>
  <si>
    <t>Jury-rigging</t>
    <phoneticPr fontId="8" type="noConversion"/>
  </si>
  <si>
    <t>First Aid</t>
    <phoneticPr fontId="8" type="noConversion"/>
  </si>
  <si>
    <t>Chains</t>
    <phoneticPr fontId="8" type="noConversion"/>
  </si>
  <si>
    <t>Shields</t>
    <phoneticPr fontId="8" type="noConversion"/>
  </si>
  <si>
    <t>Deduction</t>
    <phoneticPr fontId="8" type="noConversion"/>
  </si>
  <si>
    <t>Empathy</t>
    <phoneticPr fontId="8" type="noConversion"/>
  </si>
  <si>
    <t>Gambling</t>
    <phoneticPr fontId="8" type="noConversion"/>
  </si>
  <si>
    <t>1 W + special</t>
    <phoneticPr fontId="8" type="noConversion"/>
  </si>
  <si>
    <t>Chain</t>
    <phoneticPr fontId="8" type="noConversion"/>
  </si>
  <si>
    <t>d4 B</t>
    <phoneticPr fontId="8" type="noConversion"/>
  </si>
  <si>
    <t>Mace</t>
    <phoneticPr fontId="8" type="noConversion"/>
  </si>
  <si>
    <t>Pistol, Flare</t>
    <phoneticPr fontId="8" type="noConversion"/>
  </si>
  <si>
    <t>Pistol, Flechette</t>
    <phoneticPr fontId="8" type="noConversion"/>
  </si>
  <si>
    <t>Pistol, Gauss</t>
    <phoneticPr fontId="8" type="noConversion"/>
  </si>
  <si>
    <t>Pistol, Heavy</t>
    <phoneticPr fontId="8" type="noConversion"/>
  </si>
  <si>
    <t>Rifle, Gauss</t>
    <phoneticPr fontId="8" type="noConversion"/>
  </si>
  <si>
    <t>Shotgun, Automatic</t>
    <phoneticPr fontId="8" type="noConversion"/>
  </si>
  <si>
    <t>Shuriken</t>
    <phoneticPr fontId="8" type="noConversion"/>
  </si>
  <si>
    <t>Knife, Throwing</t>
    <phoneticPr fontId="8" type="noConversion"/>
  </si>
  <si>
    <t>Gain +2 step bonus to willpower on any action involving intimidation, also use it to oppose actions against you</t>
  </si>
  <si>
    <t>Leadership (pg 44)</t>
  </si>
  <si>
    <t>Dice added to difficulty of all rolls when the object of your phobia is present</t>
    <phoneticPr fontId="8" type="noConversion"/>
  </si>
  <si>
    <t>Prejudice</t>
    <phoneticPr fontId="8" type="noConversion"/>
  </si>
  <si>
    <t>Virtually everyone has heard of you and penalty applies to all</t>
  </si>
  <si>
    <t>Tough</t>
    <phoneticPr fontId="8" type="noConversion"/>
  </si>
  <si>
    <t>Add half value of die to life points</t>
    <phoneticPr fontId="8" type="noConversion"/>
  </si>
  <si>
    <t>Pick group of people, Dice added to difficulty of social interactions</t>
    <phoneticPr fontId="8" type="noConversion"/>
  </si>
  <si>
    <t>Pyro</t>
    <phoneticPr fontId="8" type="noConversion"/>
  </si>
  <si>
    <t>D10</t>
    <phoneticPr fontId="8" type="noConversion"/>
  </si>
  <si>
    <t>d2 S</t>
    <phoneticPr fontId="8" type="noConversion"/>
  </si>
  <si>
    <t>25'</t>
    <phoneticPr fontId="8" type="noConversion"/>
  </si>
  <si>
    <t>200'</t>
    <phoneticPr fontId="8" type="noConversion"/>
  </si>
  <si>
    <t>Rifle, Black Powder</t>
    <phoneticPr fontId="8" type="noConversion"/>
  </si>
  <si>
    <t>d2 W</t>
    <phoneticPr fontId="8" type="noConversion"/>
  </si>
  <si>
    <t>d6 W</t>
    <phoneticPr fontId="8" type="noConversion"/>
  </si>
  <si>
    <t>10'</t>
    <phoneticPr fontId="8" type="noConversion"/>
  </si>
  <si>
    <t>Mahinegun, Energy</t>
    <phoneticPr fontId="8" type="noConversion"/>
  </si>
  <si>
    <t>3(50)</t>
    <phoneticPr fontId="8" type="noConversion"/>
  </si>
  <si>
    <t>d12+d4 W</t>
    <phoneticPr fontId="8" type="noConversion"/>
  </si>
  <si>
    <t>Pistol, Black Powder</t>
    <phoneticPr fontId="8" type="noConversion"/>
  </si>
  <si>
    <t>15'</t>
    <phoneticPr fontId="8" type="noConversion"/>
  </si>
  <si>
    <t>Pistol, Energy</t>
    <phoneticPr fontId="8" type="noConversion"/>
  </si>
  <si>
    <t>50'</t>
    <phoneticPr fontId="8" type="noConversion"/>
  </si>
  <si>
    <t>d8 W</t>
    <phoneticPr fontId="8" type="noConversion"/>
  </si>
  <si>
    <t>250'</t>
    <phoneticPr fontId="8" type="noConversion"/>
  </si>
  <si>
    <t>one, two, or three rerolls per session when timing is unfavorable</t>
    <phoneticPr fontId="8" type="noConversion"/>
  </si>
  <si>
    <t>Drr Rules Clarifications</t>
    <phoneticPr fontId="8" type="noConversion"/>
  </si>
  <si>
    <t>See Cortex tab</t>
    <phoneticPr fontId="8" type="noConversion"/>
  </si>
  <si>
    <t>and alternate rules</t>
    <phoneticPr fontId="8" type="noConversion"/>
  </si>
  <si>
    <t>Reduces need for food, water, and air, see text</t>
    <phoneticPr fontId="8" type="noConversion"/>
  </si>
  <si>
    <t>Steady Calm</t>
    <phoneticPr fontId="8" type="noConversion"/>
  </si>
  <si>
    <t>D6+ use plot points at +2 steps, D12+ can't be srprised, frightened, see text</t>
    <phoneticPr fontId="8" type="noConversion"/>
  </si>
  <si>
    <t>Sure Footed</t>
    <phoneticPr fontId="8" type="noConversion"/>
  </si>
  <si>
    <t>4W</t>
    <phoneticPr fontId="8" type="noConversion"/>
  </si>
  <si>
    <t>2S</t>
    <phoneticPr fontId="8" type="noConversion"/>
  </si>
  <si>
    <t>Duster, Armored</t>
    <phoneticPr fontId="8" type="noConversion"/>
  </si>
  <si>
    <t>Flight Suit</t>
    <phoneticPr fontId="8" type="noConversion"/>
  </si>
  <si>
    <t>Grounder Mesh</t>
    <phoneticPr fontId="8" type="noConversion"/>
  </si>
  <si>
    <t>Shield, Heater</t>
    <phoneticPr fontId="8" type="noConversion"/>
  </si>
  <si>
    <t>Shield, Tactical</t>
    <phoneticPr fontId="8" type="noConversion"/>
  </si>
  <si>
    <t>2W</t>
    <phoneticPr fontId="8" type="noConversion"/>
  </si>
  <si>
    <t>Chameleon Cloak</t>
    <phoneticPr fontId="8" type="noConversion"/>
  </si>
  <si>
    <t>1W</t>
    <phoneticPr fontId="8" type="noConversion"/>
  </si>
  <si>
    <t>Half-Plate Armor</t>
    <phoneticPr fontId="8" type="noConversion"/>
  </si>
  <si>
    <t>6W</t>
    <phoneticPr fontId="8" type="noConversion"/>
  </si>
  <si>
    <t>Chainmail</t>
    <phoneticPr fontId="8" type="noConversion"/>
  </si>
  <si>
    <t>4W</t>
    <phoneticPr fontId="8" type="noConversion"/>
  </si>
  <si>
    <t>-1 Agility</t>
    <phoneticPr fontId="8" type="noConversion"/>
  </si>
  <si>
    <t>-2 Agility/-1 Alert</t>
    <phoneticPr fontId="8" type="noConversion"/>
  </si>
  <si>
    <t>Helmet, Aviation</t>
    <phoneticPr fontId="8" type="noConversion"/>
  </si>
  <si>
    <t>-1 Alert</t>
    <phoneticPr fontId="8" type="noConversion"/>
  </si>
  <si>
    <t>1(24)</t>
    <phoneticPr fontId="8" type="noConversion"/>
  </si>
  <si>
    <t>15'</t>
    <phoneticPr fontId="8" type="noConversion"/>
  </si>
  <si>
    <t>30'</t>
    <phoneticPr fontId="8" type="noConversion"/>
  </si>
  <si>
    <t>50'</t>
    <phoneticPr fontId="8" type="noConversion"/>
  </si>
  <si>
    <t>10'</t>
    <phoneticPr fontId="8" type="noConversion"/>
  </si>
  <si>
    <t>3'</t>
    <phoneticPr fontId="8" type="noConversion"/>
  </si>
  <si>
    <t>20'</t>
    <phoneticPr fontId="8" type="noConversion"/>
  </si>
  <si>
    <t>10'</t>
    <phoneticPr fontId="8" type="noConversion"/>
  </si>
  <si>
    <t>Quick Learner</t>
    <phoneticPr fontId="8" type="noConversion"/>
  </si>
  <si>
    <t>Jack of all trades type usage, see text</t>
    <phoneticPr fontId="8" type="noConversion"/>
  </si>
  <si>
    <t>Rank and Privilege</t>
    <phoneticPr fontId="8" type="noConversion"/>
  </si>
  <si>
    <t>Plus to disguise, stealth, hide, D6+ use plot points at +2 steps, D12 see text</t>
    <phoneticPr fontId="8" type="noConversion"/>
  </si>
  <si>
    <t>In Plain Sight</t>
    <phoneticPr fontId="8" type="noConversion"/>
  </si>
  <si>
    <t>Inherent Armor</t>
    <phoneticPr fontId="8" type="noConversion"/>
  </si>
  <si>
    <t>Fantasy armo</t>
    <phoneticPr fontId="8" type="noConversion"/>
  </si>
  <si>
    <t>Architecture</t>
    <phoneticPr fontId="8" type="noConversion"/>
  </si>
  <si>
    <t>d4 B</t>
    <phoneticPr fontId="8" type="noConversion"/>
  </si>
  <si>
    <t>Flamethrower</t>
    <phoneticPr fontId="8" type="noConversion"/>
  </si>
  <si>
    <t>1(10)</t>
    <phoneticPr fontId="8" type="noConversion"/>
  </si>
  <si>
    <t>2d4 W Fire</t>
    <phoneticPr fontId="8" type="noConversion"/>
  </si>
  <si>
    <t>d6 W Fire</t>
    <phoneticPr fontId="8" type="noConversion"/>
  </si>
  <si>
    <t>Fantasy immunities</t>
    <phoneticPr fontId="8" type="noConversion"/>
  </si>
  <si>
    <t>Inherent Weapons</t>
    <phoneticPr fontId="8" type="noConversion"/>
  </si>
  <si>
    <t>Suffer -2 step penalty to a single sense</t>
  </si>
  <si>
    <t>Easy Mark (pg 50)</t>
  </si>
  <si>
    <t>D4</t>
    <phoneticPr fontId="8" type="noConversion"/>
  </si>
  <si>
    <t xml:space="preserve">Gain +2 step bonus to willpower to avoid being scared, </t>
  </si>
  <si>
    <t>Natural Athlete</t>
    <phoneticPr fontId="8" type="noConversion"/>
  </si>
  <si>
    <t>Trait</t>
    <phoneticPr fontId="8" type="noConversion"/>
  </si>
  <si>
    <t>Dice</t>
    <phoneticPr fontId="8" type="noConversion"/>
  </si>
  <si>
    <t>Chip On The Shoulder (pg 49)</t>
  </si>
  <si>
    <t>Superstitious</t>
    <phoneticPr fontId="8" type="noConversion"/>
  </si>
  <si>
    <t>D2/D6</t>
    <phoneticPr fontId="8" type="noConversion"/>
  </si>
  <si>
    <t>Read lips</t>
    <phoneticPr fontId="8" type="noConversion"/>
  </si>
  <si>
    <t>Reasearch</t>
    <phoneticPr fontId="8" type="noConversion"/>
  </si>
  <si>
    <t>Search</t>
    <phoneticPr fontId="8" type="noConversion"/>
  </si>
  <si>
    <t>Sight</t>
    <phoneticPr fontId="8" type="noConversion"/>
  </si>
  <si>
    <t>Smell</t>
    <phoneticPr fontId="8" type="noConversion"/>
  </si>
  <si>
    <t>Tactics</t>
    <phoneticPr fontId="8" type="noConversion"/>
  </si>
  <si>
    <t>Taste</t>
    <phoneticPr fontId="8" type="noConversion"/>
  </si>
  <si>
    <t>Tracking</t>
    <phoneticPr fontId="8" type="noConversion"/>
  </si>
  <si>
    <t>Thrown Weapons</t>
    <phoneticPr fontId="8" type="noConversion"/>
  </si>
  <si>
    <t>Space Sciences</t>
    <phoneticPr fontId="8" type="noConversion"/>
  </si>
  <si>
    <t>Loyal Companion</t>
    <phoneticPr fontId="8" type="noConversion"/>
  </si>
  <si>
    <t>D2 minor level you're a bit odd, D6 you're really odd</t>
    <phoneticPr fontId="8" type="noConversion"/>
  </si>
  <si>
    <t>Toes the Line</t>
    <phoneticPr fontId="8" type="noConversion"/>
  </si>
  <si>
    <t>Doing it by the book, Dice added to difficulty of dealing with people who disagree</t>
    <phoneticPr fontId="8" type="noConversion"/>
  </si>
  <si>
    <t>Traumatic Flashes</t>
    <phoneticPr fontId="8" type="noConversion"/>
  </si>
  <si>
    <t>D6+ use plot points at +2 steps, D12+ allies can use plot points at +2 steps</t>
    <phoneticPr fontId="8" type="noConversion"/>
  </si>
  <si>
    <t>Natural Linguist</t>
    <phoneticPr fontId="8" type="noConversion"/>
  </si>
  <si>
    <t>Suffer -2 step to all influence based skill interactions</t>
  </si>
  <si>
    <t>Microwave Broadcaster</t>
    <phoneticPr fontId="8" type="noConversion"/>
  </si>
  <si>
    <t>Mounted Flamethrower</t>
    <phoneticPr fontId="8" type="noConversion"/>
  </si>
  <si>
    <t>Mounted Machinegun</t>
    <phoneticPr fontId="8" type="noConversion"/>
  </si>
  <si>
    <t>Mortar</t>
    <phoneticPr fontId="8" type="noConversion"/>
  </si>
  <si>
    <t>3(100)</t>
    <phoneticPr fontId="8" type="noConversion"/>
  </si>
  <si>
    <t>1(20)</t>
    <phoneticPr fontId="8" type="noConversion"/>
  </si>
  <si>
    <t>500'</t>
    <phoneticPr fontId="8" type="noConversion"/>
  </si>
  <si>
    <t>300'</t>
    <phoneticPr fontId="8" type="noConversion"/>
  </si>
  <si>
    <t>24'</t>
    <phoneticPr fontId="8" type="noConversion"/>
  </si>
  <si>
    <t>16'</t>
    <phoneticPr fontId="8" type="noConversion"/>
  </si>
  <si>
    <t>1200'</t>
    <phoneticPr fontId="8" type="noConversion"/>
  </si>
  <si>
    <t>d4 W Veh</t>
    <phoneticPr fontId="8" type="noConversion"/>
  </si>
  <si>
    <t>d4 W</t>
    <phoneticPr fontId="8" type="noConversion"/>
  </si>
  <si>
    <t>d2 W</t>
    <phoneticPr fontId="8" type="noConversion"/>
  </si>
  <si>
    <t>Blackjack</t>
    <phoneticPr fontId="8" type="noConversion"/>
  </si>
  <si>
    <t>d2 S</t>
    <phoneticPr fontId="8" type="noConversion"/>
  </si>
  <si>
    <t>Bottle, Broken</t>
    <phoneticPr fontId="8" type="noConversion"/>
  </si>
  <si>
    <t>Caltrop</t>
    <phoneticPr fontId="8" type="noConversion"/>
  </si>
  <si>
    <t>D4+</t>
    <phoneticPr fontId="8" type="noConversion"/>
  </si>
  <si>
    <t>Weak Stomach (pg 55)</t>
  </si>
  <si>
    <t>Blowgun</t>
    <phoneticPr fontId="8" type="noConversion"/>
  </si>
  <si>
    <t>Bolo</t>
    <phoneticPr fontId="8" type="noConversion"/>
  </si>
  <si>
    <t>Bolter, Pneumatic</t>
    <phoneticPr fontId="8" type="noConversion"/>
  </si>
  <si>
    <t>Boomerang</t>
    <phoneticPr fontId="8" type="noConversion"/>
  </si>
  <si>
    <t>Clatter</t>
    <phoneticPr fontId="8" type="noConversion"/>
  </si>
  <si>
    <t>Dart</t>
    <phoneticPr fontId="8" type="noConversion"/>
  </si>
  <si>
    <t>Grappler</t>
    <phoneticPr fontId="8" type="noConversion"/>
  </si>
  <si>
    <t>Javelin</t>
    <phoneticPr fontId="8" type="noConversion"/>
  </si>
  <si>
    <t>D6 weird inopportune happenings, D12 scary dangerous inopportune happenings</t>
    <phoneticPr fontId="8" type="noConversion"/>
  </si>
  <si>
    <t>Sweet And Cheerful (pg 47)</t>
  </si>
  <si>
    <t>Gain +2 step bonus to any action that your sweet charm plays a role</t>
  </si>
  <si>
    <t>Talented (pg 47)</t>
  </si>
  <si>
    <t>Gain +2 step bonus for a specific skill</t>
  </si>
  <si>
    <t>Progression costs 2 less points than normal</t>
  </si>
  <si>
    <t>Suffer -2 steps to all attributes until cause is removed</t>
  </si>
  <si>
    <t>sometimes causing a –2 step penalty to Influence-based actions when people aren't as into your hero as you are.</t>
  </si>
  <si>
    <t>Hooked (pg 51)</t>
  </si>
  <si>
    <t>No penalty for fighting with off hand</t>
    <phoneticPr fontId="8" type="noConversion"/>
  </si>
  <si>
    <t>Unbreakable Will</t>
    <phoneticPr fontId="8" type="noConversion"/>
  </si>
  <si>
    <t>D6+ may spend a plot point to shake off any compulsion</t>
    <phoneticPr fontId="8" type="noConversion"/>
  </si>
  <si>
    <t>Unnatural Healing</t>
    <phoneticPr fontId="8" type="noConversion"/>
  </si>
  <si>
    <t>D6/D12</t>
    <phoneticPr fontId="8" type="noConversion"/>
  </si>
  <si>
    <t>Immune</t>
    <phoneticPr fontId="8" type="noConversion"/>
  </si>
  <si>
    <t>D8/D12/D12+4/D12+8</t>
    <phoneticPr fontId="8" type="noConversion"/>
  </si>
  <si>
    <t>D2+</t>
    <phoneticPr fontId="8" type="noConversion"/>
  </si>
  <si>
    <t>Rifle, Bolt Action</t>
    <phoneticPr fontId="8" type="noConversion"/>
  </si>
  <si>
    <t>1(20)</t>
    <phoneticPr fontId="8" type="noConversion"/>
  </si>
  <si>
    <t>300'</t>
    <phoneticPr fontId="8" type="noConversion"/>
  </si>
  <si>
    <t>Rifle, Energy</t>
    <phoneticPr fontId="8" type="noConversion"/>
  </si>
  <si>
    <t>3(50)*</t>
    <phoneticPr fontId="8" type="noConversion"/>
  </si>
  <si>
    <t>3(100)*</t>
    <phoneticPr fontId="8" type="noConversion"/>
  </si>
  <si>
    <t>1(120)</t>
    <phoneticPr fontId="8" type="noConversion"/>
  </si>
  <si>
    <t>3(50(*</t>
    <phoneticPr fontId="8" type="noConversion"/>
  </si>
  <si>
    <t>Suffer -2 step skill penalty to atheletics, -2 step on influence with physical characteristics</t>
  </si>
  <si>
    <t>Slow Learner (pg 53)</t>
  </si>
  <si>
    <t>In one general skill, costs 2 extra points for improvement and -2 step penalty for that skill</t>
  </si>
  <si>
    <t>Soft (pg 53)</t>
  </si>
  <si>
    <t>Higher Education</t>
    <phoneticPr fontId="8" type="noConversion"/>
  </si>
  <si>
    <t>Dice added to difficulty of moving away from fires or starting them</t>
    <phoneticPr fontId="8" type="noConversion"/>
  </si>
  <si>
    <t>Rebellious</t>
    <phoneticPr fontId="8" type="noConversion"/>
  </si>
  <si>
    <t>Rival</t>
    <phoneticPr fontId="8" type="noConversion"/>
  </si>
  <si>
    <t>Dice added to rivals actions against you</t>
    <phoneticPr fontId="8" type="noConversion"/>
  </si>
  <si>
    <t>Rotten Luck</t>
    <phoneticPr fontId="8" type="noConversion"/>
  </si>
  <si>
    <t>+2 Steps/Block</t>
    <phoneticPr fontId="8" type="noConversion"/>
  </si>
  <si>
    <t>Sling</t>
    <phoneticPr fontId="8" type="noConversion"/>
  </si>
  <si>
    <t>Slinger, Arm</t>
    <phoneticPr fontId="8" type="noConversion"/>
  </si>
  <si>
    <t>Speargun</t>
    <phoneticPr fontId="8" type="noConversion"/>
  </si>
  <si>
    <t>Stunner, Ranged</t>
    <phoneticPr fontId="8" type="noConversion"/>
  </si>
  <si>
    <t>2(16)</t>
    <phoneticPr fontId="8" type="noConversion"/>
  </si>
  <si>
    <t>1(12)</t>
    <phoneticPr fontId="8" type="noConversion"/>
  </si>
  <si>
    <t>Pistol, Dart</t>
    <phoneticPr fontId="8" type="noConversion"/>
  </si>
  <si>
    <t>1/2</t>
    <phoneticPr fontId="8" type="noConversion"/>
  </si>
  <si>
    <t>3(12)</t>
    <phoneticPr fontId="8" type="noConversion"/>
  </si>
  <si>
    <t>1/2(6)</t>
    <phoneticPr fontId="8" type="noConversion"/>
  </si>
  <si>
    <t>2(12)</t>
    <phoneticPr fontId="8" type="noConversion"/>
  </si>
  <si>
    <t>3(6)</t>
    <phoneticPr fontId="8" type="noConversion"/>
  </si>
  <si>
    <t>1/2(12)</t>
    <phoneticPr fontId="8" type="noConversion"/>
  </si>
  <si>
    <t>3(10)</t>
    <phoneticPr fontId="8" type="noConversion"/>
  </si>
  <si>
    <t>Once per session, set a goal for your +2 step bonus for all crew taking an action to achieve that goal</t>
  </si>
  <si>
    <t>Dice added to difficulty of interactions with authority figures</t>
    <phoneticPr fontId="8" type="noConversion"/>
  </si>
  <si>
    <t>D4/D8</t>
  </si>
  <si>
    <t>D4 may only retain number of items = to int, D8 retain all</t>
    <phoneticPr fontId="8" type="noConversion"/>
  </si>
  <si>
    <t>Lightin' Reflexes (pg 44)</t>
  </si>
  <si>
    <t>When wounded, enter berserk until you've taken revenge</t>
  </si>
  <si>
    <t>Might get you into trouble</t>
  </si>
  <si>
    <t>Ear for languages, accents, see text</t>
    <phoneticPr fontId="8" type="noConversion"/>
  </si>
  <si>
    <t>Photographic Memory</t>
    <phoneticPr fontId="8" type="noConversion"/>
  </si>
  <si>
    <t>Combat Paralysis (pg 50)</t>
  </si>
  <si>
    <t>When combat begins, can't take any actions for d2 turns, may spend plot points equal to number of turns to shake it off</t>
  </si>
  <si>
    <t>Dice added to difficulty of social interactions with people you offend</t>
    <phoneticPr fontId="8" type="noConversion"/>
  </si>
  <si>
    <t>Phobia</t>
    <phoneticPr fontId="8" type="noConversion"/>
  </si>
  <si>
    <t>Very gullable, -4 step penalty to discover lies</t>
  </si>
  <si>
    <t>Ranged combat at you from more than 10 feet away gives you +4, base speed is 8, -2 step penalty on all movement</t>
  </si>
  <si>
    <t>Loyal (pg 52)</t>
  </si>
  <si>
    <t>Protect and defend at almost all costs</t>
  </si>
  <si>
    <t>Memorable (pg 52)</t>
  </si>
  <si>
    <t>Lightning Reflexes</t>
    <phoneticPr fontId="8" type="noConversion"/>
  </si>
  <si>
    <t>D2+</t>
    <phoneticPr fontId="8" type="noConversion"/>
  </si>
  <si>
    <t>Add to initiative</t>
    <phoneticPr fontId="8" type="noConversion"/>
  </si>
  <si>
    <t>Forked Tongue (pg 51)</t>
  </si>
  <si>
    <t>Longevity</t>
    <phoneticPr fontId="8" type="noConversion"/>
  </si>
  <si>
    <t>multiply lifespan by D, D12 = immortal (barring accident, illness, injury)</t>
    <phoneticPr fontId="8" type="noConversion"/>
  </si>
  <si>
    <t>Natural Linguist (pg 45)</t>
  </si>
  <si>
    <t>d6 W</t>
    <phoneticPr fontId="8" type="noConversion"/>
  </si>
  <si>
    <t>-2 Alert</t>
    <phoneticPr fontId="8" type="noConversion"/>
  </si>
  <si>
    <t>Learn linguist specialties at 1/2 normal cost, +2 step bonus to influence or perform when trying to act like a native</t>
  </si>
  <si>
    <t>Nature Lover (pg 45)</t>
  </si>
  <si>
    <t>Gain +2 step bonus to Alertness and survival while in outdoor setting</t>
  </si>
  <si>
    <t>Ego Signature (pg 51)</t>
  </si>
  <si>
    <t>Leave signature clues at scenes</t>
  </si>
  <si>
    <t>D4= minor, D8= may fight, D12= character</t>
    <phoneticPr fontId="8" type="noConversion"/>
  </si>
  <si>
    <t>Lucky</t>
    <phoneticPr fontId="8" type="noConversion"/>
  </si>
  <si>
    <t>one, two, or three rerolls per session</t>
    <phoneticPr fontId="8" type="noConversion"/>
  </si>
  <si>
    <t>Weird problematic situations, and -4 step skill penalty</t>
  </si>
  <si>
    <t>Lightweight (pg 52)</t>
  </si>
  <si>
    <t>Suffer -2 step vitality penalty to resist effects of drugs and alcohol</t>
  </si>
  <si>
    <t>1(5)</t>
    <phoneticPr fontId="8" type="noConversion"/>
  </si>
  <si>
    <t>Ugly</t>
    <phoneticPr fontId="8" type="noConversion"/>
  </si>
  <si>
    <t>D2-D6</t>
    <phoneticPr fontId="8" type="noConversion"/>
  </si>
  <si>
    <t>Dice added to difficulty of social interactions</t>
    <phoneticPr fontId="8" type="noConversion"/>
  </si>
  <si>
    <t>Unstable</t>
    <phoneticPr fontId="8" type="noConversion"/>
  </si>
  <si>
    <t>Pick 1 atheletics specialty: take stun points and turn them into plot points for that action, can't go unconscious.</t>
  </si>
  <si>
    <t>D4 specific trigger occurs once per session, D8 general triggers 2X session</t>
    <phoneticPr fontId="8" type="noConversion"/>
  </si>
  <si>
    <t>Choose Land or Air/Space, gain +2 step bonus to Agi when using those vehicles</t>
  </si>
  <si>
    <t>Things Go Smooth (pg 47)</t>
  </si>
  <si>
    <t>Once per session may re-roll any one non-botched action</t>
  </si>
  <si>
    <t>Little Person (pg 52)</t>
  </si>
  <si>
    <t>Virtually never rattled for any reason</t>
  </si>
  <si>
    <t>Cortex Specter (pg 42)</t>
  </si>
  <si>
    <t>Twice per session may re-roll, including botched actions</t>
  </si>
  <si>
    <t>Total Recall (pg 47)</t>
  </si>
  <si>
    <t>Paralyzed (pg 53)</t>
  </si>
  <si>
    <t>See page 52</t>
  </si>
  <si>
    <t>Must make average Vit + Wil test each 5 minutes or pass out for 2d4 minutes</t>
  </si>
  <si>
    <t>Weak Stomach</t>
    <phoneticPr fontId="8" type="noConversion"/>
  </si>
  <si>
    <t>Dice added to difficulty of actions when in the presence of blood, gore, injuries</t>
    <phoneticPr fontId="8" type="noConversion"/>
  </si>
  <si>
    <t>Talented</t>
    <phoneticPr fontId="8" type="noConversion"/>
  </si>
  <si>
    <t>Pick to related specialty skills to augment</t>
    <phoneticPr fontId="8" type="noConversion"/>
  </si>
  <si>
    <t>All plot points for such actions cost twice as much</t>
  </si>
  <si>
    <t>Wears A Badge</t>
  </si>
  <si>
    <t>Gain +2 step bonus to influence when people respect your position</t>
  </si>
  <si>
    <t>Your authority and respect covers most of the system</t>
  </si>
  <si>
    <t>Complications</t>
  </si>
  <si>
    <t>Allergy (pg 48)</t>
  </si>
  <si>
    <t>Pilot</t>
    <phoneticPr fontId="8" type="noConversion"/>
  </si>
  <si>
    <t>Almost always know what time of day it is and how much time has passed</t>
  </si>
  <si>
    <t>Specific Types of Craft</t>
    <phoneticPr fontId="8" type="noConversion"/>
  </si>
  <si>
    <t>Sculpting</t>
    <phoneticPr fontId="8" type="noConversion"/>
  </si>
  <si>
    <t>Siege Weapons</t>
    <phoneticPr fontId="8" type="noConversion"/>
  </si>
  <si>
    <t>Politics</t>
    <phoneticPr fontId="8" type="noConversion"/>
  </si>
  <si>
    <t>First Aid</t>
    <phoneticPr fontId="8" type="noConversion"/>
  </si>
  <si>
    <t>Assets</t>
  </si>
  <si>
    <t>Type</t>
  </si>
  <si>
    <t>Effect</t>
  </si>
  <si>
    <t>Allure (pg 41-42)</t>
  </si>
  <si>
    <t>Minor</t>
  </si>
  <si>
    <t>Suffer -2 step penalty for all actions in its presence until you take medication</t>
  </si>
  <si>
    <t>Go out of your way to indulge your prejudice, -2 step influence skill penalty when dealing with persons of your prejudice</t>
  </si>
  <si>
    <t>Sadistic (pg 53)</t>
  </si>
  <si>
    <t>D4/D8/D12</t>
    <phoneticPr fontId="8" type="noConversion"/>
  </si>
  <si>
    <t>When in home region, -2 step penalty to socializing when your reputation is involved</t>
  </si>
  <si>
    <t>Adds to knowledge rolls</t>
    <phoneticPr fontId="8" type="noConversion"/>
  </si>
  <si>
    <t>Good name almost always comes into play socially</t>
  </si>
  <si>
    <t>Healthy As A Horse (pg 43)</t>
  </si>
  <si>
    <t>Life Sciences</t>
    <phoneticPr fontId="8" type="noConversion"/>
  </si>
  <si>
    <t>Rifle</t>
    <phoneticPr fontId="8" type="noConversion"/>
  </si>
  <si>
    <t>Rifle, Assault</t>
    <phoneticPr fontId="8" type="noConversion"/>
  </si>
  <si>
    <t>Item</t>
    <phoneticPr fontId="8" type="noConversion"/>
  </si>
  <si>
    <t>May share your plot points with other characters acting towards your goal</t>
  </si>
  <si>
    <t>Gain +2 step bonus to vitality whenever making a resistance check against poison, alcohol, drugs, gasses</t>
  </si>
  <si>
    <t>Highly Educated (pg 43-44)</t>
  </si>
  <si>
    <t>Gain +2 Agility bonus on initiative</t>
  </si>
  <si>
    <t>Math Whiz (pg 44)</t>
  </si>
  <si>
    <t>Can't disobey your credo</t>
  </si>
  <si>
    <t>Gain +2 step bonus to any actions involving math, navigation, accounting, etc.</t>
  </si>
  <si>
    <t>Paralyzed for d4 turns, no plot points help</t>
  </si>
  <si>
    <t>Suffer -2 step skill penalty for lying or being untruthful</t>
  </si>
  <si>
    <t>Superstitious (pg 54)</t>
  </si>
  <si>
    <t>Good reputation</t>
    <phoneticPr fontId="8" type="noConversion"/>
  </si>
  <si>
    <t>Shadow</t>
    <phoneticPr fontId="8" type="noConversion"/>
  </si>
  <si>
    <t>D2/D6/D10</t>
    <phoneticPr fontId="8" type="noConversion"/>
  </si>
  <si>
    <t>D2 clean record, D6 very basic info, D10 no records of you</t>
    <phoneticPr fontId="8" type="noConversion"/>
  </si>
  <si>
    <t>Bayonet</t>
    <phoneticPr fontId="8" type="noConversion"/>
  </si>
  <si>
    <t>Bayonet, Fixed</t>
    <phoneticPr fontId="8" type="noConversion"/>
  </si>
  <si>
    <t>D2/D8/D12</t>
    <phoneticPr fontId="8" type="noConversion"/>
  </si>
  <si>
    <t>D2 minor item, D8 significant item, D12 large or special item</t>
    <phoneticPr fontId="8" type="noConversion"/>
  </si>
  <si>
    <t>Simple Needs</t>
    <phoneticPr fontId="8" type="noConversion"/>
  </si>
  <si>
    <t>Dull Sense (pg 50)</t>
  </si>
  <si>
    <t>Happens every 3-5 adventures</t>
  </si>
  <si>
    <t>Deaf (pg 50)</t>
  </si>
  <si>
    <t xml:space="preserve">Fail on alrtness checks requiring hearing, immune to sonic attacks, </t>
  </si>
  <si>
    <t>Military Rank (pg 45)</t>
  </si>
  <si>
    <t>Gain +2 step to willpower on all discipline-based skills, officers gain it for influence skills</t>
  </si>
  <si>
    <t>-3 Alert</t>
    <phoneticPr fontId="8" type="noConversion"/>
  </si>
  <si>
    <t>-2 Agility/-2 Alert</t>
    <phoneticPr fontId="8" type="noConversion"/>
  </si>
  <si>
    <t>-1 Agility</t>
    <phoneticPr fontId="8" type="noConversion"/>
  </si>
  <si>
    <t>-1 Agility/-1 Alert</t>
    <phoneticPr fontId="8" type="noConversion"/>
  </si>
  <si>
    <t>-2 Agility</t>
    <phoneticPr fontId="8" type="noConversion"/>
  </si>
  <si>
    <t>Nose For Trouble (pg 46)</t>
  </si>
  <si>
    <t>Filcher (pg 51)</t>
  </si>
  <si>
    <t>Compulsion to steal</t>
  </si>
  <si>
    <t>Others gain a +2 step Alertness Attribute bonus to spot or recognize you</t>
  </si>
  <si>
    <t>Mute (pg 52)</t>
  </si>
  <si>
    <t>Ummmm, can’t talk none</t>
  </si>
  <si>
    <t>Non-Fightin' Type (pg 52)</t>
  </si>
  <si>
    <t>Get 3 plot points for the price of 1 before roll &amp; double the plot point bonus after roll</t>
  </si>
  <si>
    <t>Athlete (pg 42)</t>
  </si>
  <si>
    <t>Leaky Brainpan (pg 52)</t>
  </si>
  <si>
    <t>Can't walk away from a fight, -2 step penalty to peacable actions with hints of tension</t>
  </si>
  <si>
    <t>Bluff</t>
    <phoneticPr fontId="8" type="noConversion"/>
  </si>
  <si>
    <t>Steady Calm (pg 47)</t>
  </si>
  <si>
    <t>Personal Info</t>
    <phoneticPr fontId="8" type="noConversion"/>
  </si>
  <si>
    <t>Must get daily fix or suffer -2 step penalty on all attributes for 1 week or until you get fix</t>
  </si>
  <si>
    <t>Gain +2 step bonus to alertness when using that sense</t>
  </si>
  <si>
    <t>Born Behind The Wheel (pg 42)</t>
  </si>
  <si>
    <t>d4</t>
    <phoneticPr fontId="8" type="noConversion"/>
  </si>
  <si>
    <t>Helmet, Infantry</t>
    <phoneticPr fontId="8" type="noConversion"/>
  </si>
  <si>
    <t>NBC Body Suit</t>
    <phoneticPr fontId="8" type="noConversion"/>
  </si>
  <si>
    <t>Plate Vest</t>
    <phoneticPr fontId="8" type="noConversion"/>
  </si>
  <si>
    <t>Riot Gear</t>
    <phoneticPr fontId="8" type="noConversion"/>
  </si>
  <si>
    <t>HeartLine Health Suit</t>
    <phoneticPr fontId="8" type="noConversion"/>
  </si>
  <si>
    <t>Tactical Suit</t>
    <phoneticPr fontId="8" type="noConversion"/>
  </si>
  <si>
    <t>Slings</t>
    <phoneticPr fontId="8" type="noConversion"/>
  </si>
  <si>
    <t>Forgery</t>
    <phoneticPr fontId="8" type="noConversion"/>
  </si>
  <si>
    <t>Surgery</t>
    <phoneticPr fontId="8" type="noConversion"/>
  </si>
  <si>
    <t>Cortex search shows nothing besides birth, +8 added to difficulty to dig up more</t>
  </si>
  <si>
    <t>Phobia (pg 53)</t>
  </si>
  <si>
    <t>Suffer -2 step attribute penalty in presence of your phobia</t>
  </si>
  <si>
    <t>Once per session some trigger causes flash, cannot take action for d2 turns, -2 step penalty on all actions for 10 minuts</t>
  </si>
  <si>
    <t>The above, but twice per session</t>
  </si>
  <si>
    <t>Twitchy (pg 55)</t>
  </si>
  <si>
    <t>Good balance, D6+ use plot points at +2 steps</t>
    <phoneticPr fontId="8" type="noConversion"/>
  </si>
  <si>
    <t>Paranoid, suffer -2 step penalty to all social interactions</t>
  </si>
  <si>
    <t>Ugly As Sin (pg 55)</t>
  </si>
  <si>
    <t>Suffer -2 step penalty to any skills keyed to appearance</t>
  </si>
  <si>
    <t>Ambidextorous, no off-hand penalty</t>
  </si>
  <si>
    <t>Walking Timepiece (pg 47)</t>
  </si>
  <si>
    <t>Forgery</t>
    <phoneticPr fontId="8" type="noConversion"/>
  </si>
  <si>
    <t>Aerial Navigation</t>
    <phoneticPr fontId="8" type="noConversion"/>
  </si>
  <si>
    <t>Gambling</t>
    <phoneticPr fontId="8" type="noConversion"/>
  </si>
  <si>
    <t>Knowledge</t>
    <phoneticPr fontId="8" type="noConversion"/>
  </si>
  <si>
    <t>Credits (=$25)</t>
    <phoneticPr fontId="8" type="noConversion"/>
  </si>
  <si>
    <t>Platinum (=$10 or .4 CR)</t>
    <phoneticPr fontId="8" type="noConversion"/>
  </si>
  <si>
    <t>-</t>
    <phoneticPr fontId="8" type="noConversion"/>
  </si>
  <si>
    <t>5W</t>
    <phoneticPr fontId="8" type="noConversion"/>
  </si>
  <si>
    <t>-1 Alert</t>
    <phoneticPr fontId="8" type="noConversion"/>
  </si>
  <si>
    <t>Science</t>
    <phoneticPr fontId="8" type="noConversion"/>
  </si>
  <si>
    <t>Take d2 points of stun damage each turn, once out of stun points, take wound/shock points</t>
  </si>
  <si>
    <t>Amorous (pg 48)</t>
  </si>
  <si>
    <t>Take 1 additional stun point any time you take damage, must make average willpower + discipline to not cry w/ wound</t>
  </si>
  <si>
    <t>Stingy (pg 53)</t>
  </si>
  <si>
    <t>Straight Shooter (pg 54)</t>
  </si>
  <si>
    <t>NPC only</t>
  </si>
  <si>
    <t>Scrawny (pg 53)</t>
  </si>
  <si>
    <t>Hideout</t>
    <phoneticPr fontId="8" type="noConversion"/>
  </si>
  <si>
    <t>D6 up to three people, D12 up to 12 people</t>
    <phoneticPr fontId="8" type="noConversion"/>
  </si>
  <si>
    <t>Can suffer -2 step penalty to influence if you offend someone, also suffer -2 step penalty to withstand someone's wiles</t>
  </si>
  <si>
    <t>Bleeder (pg 49)</t>
  </si>
  <si>
    <t>Gain +2 step bonus when good name comes into play socially</t>
  </si>
  <si>
    <t>Branded (pg 49)</t>
  </si>
  <si>
    <t>Good Name (pg 43)</t>
  </si>
  <si>
    <t>Get 3 plot points for the price of 1 before roll &amp; double the plot point bonus after roll; heal at twice the normal rate</t>
  </si>
  <si>
    <t>Heavy Tolerance (pg 43)</t>
  </si>
  <si>
    <t>Credo (pg 49)</t>
  </si>
  <si>
    <t>Repair Heavy Weapons</t>
    <phoneticPr fontId="8" type="noConversion"/>
  </si>
  <si>
    <t>Gain +2 step bonus to Intelligence for any knowledge-based skill rolls</t>
  </si>
  <si>
    <t>Intimidatin' Manner (pg 44)</t>
  </si>
  <si>
    <t>Computer Operations</t>
    <phoneticPr fontId="8" type="noConversion"/>
  </si>
  <si>
    <t>Hacking</t>
    <phoneticPr fontId="8" type="noConversion"/>
  </si>
  <si>
    <t>Knives</t>
    <phoneticPr fontId="8" type="noConversion"/>
  </si>
  <si>
    <t>1/2(-)</t>
    <phoneticPr fontId="8" type="noConversion"/>
  </si>
  <si>
    <t>2(6)</t>
    <phoneticPr fontId="8" type="noConversion"/>
  </si>
  <si>
    <t>1(8)</t>
    <phoneticPr fontId="8" type="noConversion"/>
  </si>
  <si>
    <t>Cut starting credits in half, also have debts that can creep up on you</t>
  </si>
  <si>
    <t>Melee Weaponsmith</t>
    <phoneticPr fontId="8" type="noConversion"/>
  </si>
  <si>
    <t>Status in an organization, may provide assets</t>
    <phoneticPr fontId="8" type="noConversion"/>
  </si>
  <si>
    <t>Reputation</t>
    <phoneticPr fontId="8" type="noConversion"/>
  </si>
  <si>
    <t>Coward (pg 50)</t>
  </si>
  <si>
    <t>When you receive an omen of bad luck, -2 step penalty for GM specified attributes, Omen of good luck is reverse</t>
  </si>
  <si>
    <t>Things Don't Go Smooth (pg 54)</t>
  </si>
  <si>
    <t>Signature Item</t>
    <phoneticPr fontId="8" type="noConversion"/>
  </si>
  <si>
    <t>Deadly Enemy (pg 50)</t>
  </si>
  <si>
    <t>Increase starting credits by 50%, once per session you might be able to use trust fund instead of cash on hand table 2-5</t>
  </si>
  <si>
    <t>Shock Pts</t>
    <phoneticPr fontId="8" type="noConversion"/>
  </si>
  <si>
    <t>B</t>
    <phoneticPr fontId="8" type="noConversion"/>
  </si>
  <si>
    <t>d6 B</t>
    <phoneticPr fontId="8" type="noConversion"/>
  </si>
  <si>
    <t>D2 base speed + 5', D6 base speed + 10', D12 base speed + 20'</t>
    <phoneticPr fontId="8" type="noConversion"/>
  </si>
  <si>
    <t>Focused Hunter</t>
    <phoneticPr fontId="8" type="noConversion"/>
  </si>
  <si>
    <t>1W (+8W=Stun)</t>
    <phoneticPr fontId="8" type="noConversion"/>
  </si>
  <si>
    <t>Moneyed Individual (pg 45)</t>
  </si>
  <si>
    <t>Assets</t>
    <phoneticPr fontId="8" type="noConversion"/>
  </si>
  <si>
    <t>Complications</t>
    <phoneticPr fontId="8" type="noConversion"/>
  </si>
  <si>
    <t>Heroic Level</t>
    <phoneticPr fontId="8" type="noConversion"/>
  </si>
  <si>
    <t>Spend More</t>
    <phoneticPr fontId="8" type="noConversion"/>
  </si>
  <si>
    <t>Space Survival</t>
    <phoneticPr fontId="8" type="noConversion"/>
  </si>
  <si>
    <t>Pole Vaulting</t>
    <phoneticPr fontId="8" type="noConversion"/>
  </si>
  <si>
    <t xml:space="preserve">Gain +2 step bonus to make Intelligence or Alertness to sense trouble when wouldn't normally be allow to </t>
  </si>
  <si>
    <t>Suffer -4 step penalty whenever trustworthiness is in question</t>
  </si>
  <si>
    <t>Specific Envirionment Survival</t>
    <phoneticPr fontId="8" type="noConversion"/>
  </si>
  <si>
    <t>Riding</t>
    <phoneticPr fontId="8" type="noConversion"/>
  </si>
  <si>
    <t>Suffer -2 step penalty to combat actions</t>
  </si>
  <si>
    <t>Overconfident (pg 52)</t>
  </si>
  <si>
    <t>Withdrawal is -4 step penalty on all attributes for 2 weeks</t>
  </si>
  <si>
    <t>Attribute Points</t>
    <phoneticPr fontId="8" type="noConversion"/>
  </si>
  <si>
    <t>Greedy (pg 51)</t>
  </si>
  <si>
    <t>No loyalty if the money is good enough</t>
  </si>
  <si>
    <t>Hero Worship (pg 51)</t>
  </si>
  <si>
    <t xml:space="preserve">Gain +2 to Alertness when observing someone, </t>
  </si>
  <si>
    <t>Javelin</t>
    <phoneticPr fontId="8" type="noConversion"/>
  </si>
  <si>
    <t>Appraisal</t>
    <phoneticPr fontId="8" type="noConversion"/>
  </si>
  <si>
    <t>Rifles</t>
    <phoneticPr fontId="8" type="noConversion"/>
  </si>
  <si>
    <t>Psychiatry</t>
    <phoneticPr fontId="8" type="noConversion"/>
  </si>
  <si>
    <t>Ranged Weaponsmith</t>
    <phoneticPr fontId="8" type="noConversion"/>
  </si>
  <si>
    <t>Once per session gain +2 attribute roll to any 1 willpower roll</t>
  </si>
  <si>
    <t>Sharp Sense (pg 46)</t>
  </si>
  <si>
    <t>15'</t>
    <phoneticPr fontId="8" type="noConversion"/>
  </si>
  <si>
    <t>Dice</t>
    <phoneticPr fontId="8" type="noConversion"/>
  </si>
  <si>
    <t>Using Plot Points:</t>
    <phoneticPr fontId="8" type="noConversion"/>
  </si>
  <si>
    <t>d2</t>
    <phoneticPr fontId="8" type="noConversion"/>
  </si>
  <si>
    <t>Artillery</t>
    <phoneticPr fontId="8" type="noConversion"/>
  </si>
  <si>
    <t>Grenade Launchers</t>
    <phoneticPr fontId="8" type="noConversion"/>
  </si>
  <si>
    <t>Vehicles</t>
    <phoneticPr fontId="8" type="noConversion"/>
  </si>
  <si>
    <t>d12</t>
    <phoneticPr fontId="8" type="noConversion"/>
  </si>
  <si>
    <t>d12+d2</t>
    <phoneticPr fontId="8" type="noConversion"/>
  </si>
  <si>
    <t>d12+d4</t>
    <phoneticPr fontId="8" type="noConversion"/>
  </si>
  <si>
    <t>d12+d6</t>
    <phoneticPr fontId="8" type="noConversion"/>
  </si>
  <si>
    <t>d12+d8</t>
    <phoneticPr fontId="8" type="noConversion"/>
  </si>
  <si>
    <t>d12+d10</t>
    <phoneticPr fontId="8" type="noConversion"/>
  </si>
  <si>
    <t>d12+d12</t>
    <phoneticPr fontId="8" type="noConversion"/>
  </si>
  <si>
    <t>Gain 2 extra Life Points</t>
  </si>
  <si>
    <t>Gain 4 extra Life Points</t>
  </si>
  <si>
    <t>Trustworthy Gut (pg 47)</t>
  </si>
  <si>
    <t>Portly (pg 53)</t>
  </si>
  <si>
    <t>Suffer -2 step attribute penalty on all athletics (except swimming), and influence using physical attributes</t>
  </si>
  <si>
    <t>Suffer -4 steps to athletics and base movement is 5 feet per turn, -2 steps to covert skills</t>
  </si>
  <si>
    <t>Prejudice (pg 53)</t>
  </si>
  <si>
    <t>Zology</t>
    <phoneticPr fontId="8" type="noConversion"/>
  </si>
  <si>
    <t>Animal Handling</t>
    <phoneticPr fontId="8" type="noConversion"/>
  </si>
  <si>
    <t>100'</t>
    <phoneticPr fontId="8" type="noConversion"/>
  </si>
  <si>
    <t>225'</t>
    <phoneticPr fontId="8" type="noConversion"/>
  </si>
  <si>
    <t>1000'</t>
    <phoneticPr fontId="8" type="noConversion"/>
  </si>
  <si>
    <t>10'</t>
    <phoneticPr fontId="8" type="noConversion"/>
  </si>
  <si>
    <t>1(-)</t>
    <phoneticPr fontId="8" type="noConversion"/>
  </si>
  <si>
    <t>Aquatic Survival</t>
    <phoneticPr fontId="8" type="noConversion"/>
  </si>
  <si>
    <t>Survival</t>
    <phoneticPr fontId="8" type="noConversion"/>
  </si>
  <si>
    <t>Create/Alter Technical Devices</t>
    <phoneticPr fontId="8" type="noConversion"/>
  </si>
  <si>
    <t>D4/D8</t>
    <phoneticPr fontId="8" type="noConversion"/>
  </si>
  <si>
    <t>D4 missing a chunk of time, D8 total amnesia</t>
    <phoneticPr fontId="8" type="noConversion"/>
  </si>
  <si>
    <t>Amorous</t>
    <phoneticPr fontId="8" type="noConversion"/>
  </si>
  <si>
    <t>D4-D8</t>
    <phoneticPr fontId="8" type="noConversion"/>
  </si>
  <si>
    <t>Astrophysics</t>
    <phoneticPr fontId="8" type="noConversion"/>
  </si>
  <si>
    <t>No official docket anywhere, most cases passes off as computer error</t>
  </si>
  <si>
    <t>Fightin' Type (pg 42)</t>
  </si>
  <si>
    <t>Astronomy</t>
    <phoneticPr fontId="8" type="noConversion"/>
  </si>
  <si>
    <t>Technical Repair</t>
    <phoneticPr fontId="8" type="noConversion"/>
  </si>
  <si>
    <t>Gain +2 step bonus on actions keyed to appearance: seduction, negotiation, persuasion, winning beauty pageants</t>
  </si>
  <si>
    <t>Major</t>
  </si>
  <si>
    <t>Slothful (SA)</t>
    <phoneticPr fontId="8" type="noConversion"/>
  </si>
  <si>
    <t>Minor</t>
    <phoneticPr fontId="8" type="noConversion"/>
  </si>
  <si>
    <t>Infiltration</t>
    <phoneticPr fontId="8" type="noConversion"/>
  </si>
  <si>
    <t>Business</t>
    <phoneticPr fontId="8" type="noConversion"/>
  </si>
  <si>
    <t>If you suffer wound damage, suffer 1 additional wound per turn until bleeding is stopped, Hard Int + Med roll</t>
  </si>
  <si>
    <t>Blind (pg 49)</t>
  </si>
  <si>
    <t>Suffer -4 for most sight based actions, -8 for ranged combat</t>
  </si>
  <si>
    <t>Notes</t>
    <phoneticPr fontId="8" type="noConversion"/>
  </si>
  <si>
    <t>Item</t>
    <phoneticPr fontId="8" type="noConversion"/>
  </si>
  <si>
    <t>Assets</t>
    <phoneticPr fontId="8" type="noConversion"/>
  </si>
  <si>
    <t>Complications</t>
    <phoneticPr fontId="8" type="noConversion"/>
  </si>
  <si>
    <t>Gear</t>
    <phoneticPr fontId="8" type="noConversion"/>
  </si>
  <si>
    <t>Rifle, Sniper</t>
    <phoneticPr fontId="8" type="noConversion"/>
  </si>
  <si>
    <t>Demolitions</t>
    <phoneticPr fontId="8" type="noConversion"/>
  </si>
  <si>
    <t>Demolitions</t>
    <phoneticPr fontId="8" type="noConversion"/>
  </si>
  <si>
    <t>Melee Weapons</t>
    <phoneticPr fontId="8" type="noConversion"/>
  </si>
  <si>
    <t>Historical Sciences</t>
    <phoneticPr fontId="8" type="noConversion"/>
  </si>
  <si>
    <t>Athletics</t>
    <phoneticPr fontId="8" type="noConversion"/>
  </si>
  <si>
    <t>Rocket Launchers</t>
    <phoneticPr fontId="8" type="noConversion"/>
  </si>
  <si>
    <t>Climbing</t>
    <phoneticPr fontId="8" type="noConversion"/>
  </si>
  <si>
    <t>Ship's Cannons</t>
    <phoneticPr fontId="8" type="noConversion"/>
  </si>
  <si>
    <t>Pole Arms</t>
    <phoneticPr fontId="8" type="noConversion"/>
  </si>
  <si>
    <t>Aerial survival</t>
    <phoneticPr fontId="8" type="noConversion"/>
  </si>
  <si>
    <t>Contortion</t>
    <phoneticPr fontId="8" type="noConversion"/>
  </si>
  <si>
    <t>Gold (=$5 or .2 CR)</t>
    <phoneticPr fontId="8" type="noConversion"/>
  </si>
  <si>
    <t>Writing</t>
    <phoneticPr fontId="8" type="noConversion"/>
  </si>
  <si>
    <t>Mounted guns</t>
    <phoneticPr fontId="8" type="noConversion"/>
  </si>
  <si>
    <t>Mathematical Sciences</t>
    <phoneticPr fontId="8" type="noConversion"/>
  </si>
  <si>
    <t>3(30)</t>
    <phoneticPr fontId="8" type="noConversion"/>
  </si>
  <si>
    <t>3(20)</t>
    <phoneticPr fontId="8" type="noConversion"/>
  </si>
  <si>
    <t>2(50)</t>
    <phoneticPr fontId="8" type="noConversion"/>
  </si>
  <si>
    <t>2(10)</t>
    <phoneticPr fontId="8" type="noConversion"/>
  </si>
  <si>
    <t>3(40)*</t>
    <phoneticPr fontId="8" type="noConversion"/>
  </si>
  <si>
    <t>3(35)*</t>
    <phoneticPr fontId="8" type="noConversion"/>
  </si>
  <si>
    <t>ROF(Ammo)</t>
    <phoneticPr fontId="8" type="noConversion"/>
  </si>
  <si>
    <t>Typical Clothing:</t>
    <phoneticPr fontId="8" type="noConversion"/>
  </si>
  <si>
    <t>Skill Costs</t>
    <phoneticPr fontId="8" type="noConversion"/>
  </si>
  <si>
    <t>When danger strikes you run, or suffer a -2 step penalty on all combat actions when you are in danger and to resist fear</t>
  </si>
  <si>
    <t>Crude (pg 50)</t>
  </si>
  <si>
    <t>Suffer -2 step penalty on any social interactions</t>
  </si>
  <si>
    <t>Dead Broke (pg 50)</t>
  </si>
  <si>
    <t>GM can force reroll once per session</t>
  </si>
  <si>
    <t>GM can force reroll twice per session</t>
  </si>
  <si>
    <t>Traumatic Flashes (pg 54-55)</t>
  </si>
  <si>
    <t>Counseling</t>
    <phoneticPr fontId="8" type="noConversion"/>
  </si>
  <si>
    <t>Keyboard Instruments</t>
    <phoneticPr fontId="8" type="noConversion"/>
  </si>
  <si>
    <t>Savate</t>
    <phoneticPr fontId="8" type="noConversion"/>
  </si>
  <si>
    <t>Craft</t>
    <phoneticPr fontId="8" type="noConversion"/>
  </si>
  <si>
    <t>Total Points</t>
    <phoneticPr fontId="8" type="noConversion"/>
  </si>
  <si>
    <t>Greenhorn</t>
    <phoneticPr fontId="8" type="noConversion"/>
  </si>
  <si>
    <t>Veteran</t>
    <phoneticPr fontId="8" type="noConversion"/>
  </si>
  <si>
    <t>Skill Points</t>
    <phoneticPr fontId="8" type="noConversion"/>
  </si>
  <si>
    <t>Research</t>
    <phoneticPr fontId="8" type="noConversion"/>
  </si>
  <si>
    <t>Bonus to capturing or killing a particular type of critter</t>
    <phoneticPr fontId="8" type="noConversion"/>
  </si>
  <si>
    <t>Formidable Presence</t>
    <phoneticPr fontId="8" type="noConversion"/>
  </si>
  <si>
    <t>D6+ use plot points at +2 steps, D12+ you can talk to animals</t>
    <phoneticPr fontId="8" type="noConversion"/>
  </si>
  <si>
    <t>Big Damn Hero</t>
    <phoneticPr fontId="8" type="noConversion"/>
  </si>
  <si>
    <t>Baton, Stun</t>
    <phoneticPr fontId="8" type="noConversion"/>
  </si>
  <si>
    <t>Brass Knuckles</t>
    <phoneticPr fontId="8" type="noConversion"/>
  </si>
  <si>
    <t>Club</t>
    <phoneticPr fontId="8" type="noConversion"/>
  </si>
  <si>
    <t>Hatchet</t>
    <phoneticPr fontId="8" type="noConversion"/>
  </si>
  <si>
    <t>4W (+8W=Stun)</t>
    <phoneticPr fontId="8" type="noConversion"/>
  </si>
  <si>
    <t>3W (+8W=Stun)</t>
    <phoneticPr fontId="8" type="noConversion"/>
  </si>
  <si>
    <t>-</t>
    <phoneticPr fontId="8" type="noConversion"/>
  </si>
  <si>
    <t>Baton, Security</t>
    <phoneticPr fontId="8" type="noConversion"/>
  </si>
  <si>
    <t>May spend 1 plot point to negate all negative effects of surprise</t>
  </si>
  <si>
    <t>Reader (pg 46)</t>
  </si>
  <si>
    <t>Karate</t>
    <phoneticPr fontId="8" type="noConversion"/>
  </si>
  <si>
    <t>Gain +4 to Alertness, and once per session may spend plot points to get clues</t>
  </si>
  <si>
    <t>1W</t>
    <phoneticPr fontId="8" type="noConversion"/>
  </si>
  <si>
    <t>4W</t>
    <phoneticPr fontId="8" type="noConversion"/>
  </si>
  <si>
    <t>Pharmaceuticals</t>
    <phoneticPr fontId="8" type="noConversion"/>
  </si>
  <si>
    <t>Mask, NBC</t>
    <phoneticPr fontId="8" type="noConversion"/>
  </si>
  <si>
    <t>Gunsmith</t>
    <phoneticPr fontId="8" type="noConversion"/>
  </si>
  <si>
    <t>Internal Medicine</t>
    <phoneticPr fontId="8" type="noConversion"/>
  </si>
  <si>
    <t>Artistry</t>
    <phoneticPr fontId="8" type="noConversion"/>
  </si>
  <si>
    <t>Pistols</t>
    <phoneticPr fontId="8" type="noConversion"/>
  </si>
  <si>
    <t>Physiology</t>
    <phoneticPr fontId="8" type="noConversion"/>
  </si>
  <si>
    <t>Religiosity (pg 46)</t>
  </si>
  <si>
    <t>Tracking</t>
    <phoneticPr fontId="8" type="noConversion"/>
  </si>
  <si>
    <t>Running</t>
    <phoneticPr fontId="8" type="noConversion"/>
  </si>
  <si>
    <t>Game Designing</t>
    <phoneticPr fontId="8" type="noConversion"/>
  </si>
  <si>
    <t>Heavy Weapons</t>
    <phoneticPr fontId="8" type="noConversion"/>
  </si>
  <si>
    <t>Toxicology</t>
    <phoneticPr fontId="8" type="noConversion"/>
  </si>
  <si>
    <t>Interrogation</t>
    <phoneticPr fontId="8" type="noConversion"/>
  </si>
  <si>
    <t>Trapping</t>
    <phoneticPr fontId="8" type="noConversion"/>
  </si>
  <si>
    <t>Swimming</t>
    <phoneticPr fontId="8" type="noConversion"/>
  </si>
  <si>
    <t>d6</t>
    <phoneticPr fontId="8" type="noConversion"/>
  </si>
  <si>
    <t>d8</t>
    <phoneticPr fontId="8" type="noConversion"/>
  </si>
  <si>
    <t>d10</t>
    <phoneticPr fontId="8" type="noConversion"/>
  </si>
  <si>
    <t>D6+ = Serenity major, D12+ affects even people not normally affected</t>
    <phoneticPr fontId="8" type="noConversion"/>
  </si>
  <si>
    <t>D2-D6</t>
    <phoneticPr fontId="8" type="noConversion"/>
  </si>
  <si>
    <t>Cooking</t>
    <phoneticPr fontId="8" type="noConversion"/>
  </si>
  <si>
    <t>Shotguns</t>
    <phoneticPr fontId="8" type="noConversion"/>
  </si>
  <si>
    <t>Rehabilitation</t>
    <phoneticPr fontId="8" type="noConversion"/>
  </si>
  <si>
    <t>Interrogation</t>
    <phoneticPr fontId="8" type="noConversion"/>
  </si>
  <si>
    <t>Painting</t>
    <phoneticPr fontId="8" type="noConversion"/>
  </si>
  <si>
    <t>Streetwise</t>
    <phoneticPr fontId="8" type="noConversion"/>
  </si>
  <si>
    <t>Dice added to difficulty of rolls resisting pain, take +1 stun each time damaged</t>
    <phoneticPr fontId="8" type="noConversion"/>
  </si>
  <si>
    <t>Rifle, Sonic</t>
    <phoneticPr fontId="8" type="noConversion"/>
  </si>
  <si>
    <t>Submachine Gun</t>
    <phoneticPr fontId="8" type="noConversion"/>
  </si>
  <si>
    <t>Grenade</t>
    <phoneticPr fontId="8" type="noConversion"/>
  </si>
  <si>
    <t>Gain +2 step to any applicable skill, may spend a plot point to remember something perfectly</t>
  </si>
  <si>
    <t>Tough As Nails (pg 47)</t>
  </si>
  <si>
    <t xml:space="preserve">Gain +2 step bonus to mental attributes relying on intuition, </t>
  </si>
  <si>
    <t>May spend 1 plot point to ask GM a yes or no answer regarding a hunch, followup questions increase in costs by 1</t>
  </si>
  <si>
    <t>Two-Fisted (pg 47)</t>
  </si>
  <si>
    <t>Silver (=$.10 or .004 CR)</t>
    <phoneticPr fontId="8" type="noConversion"/>
  </si>
  <si>
    <t>Slothful.  Don't work hard.  Never volunteer.</t>
    <phoneticPr fontId="8" type="noConversion"/>
  </si>
  <si>
    <t>Vain (SA)</t>
    <phoneticPr fontId="8" type="noConversion"/>
  </si>
  <si>
    <t>Minor</t>
    <phoneticPr fontId="8" type="noConversion"/>
  </si>
  <si>
    <t>Electronics</t>
    <phoneticPr fontId="8" type="noConversion"/>
  </si>
  <si>
    <t>Hide</t>
    <phoneticPr fontId="8" type="noConversion"/>
  </si>
  <si>
    <t>Appraisal</t>
    <phoneticPr fontId="8" type="noConversion"/>
  </si>
  <si>
    <t>Friends In High Places (pg 42-43)</t>
  </si>
  <si>
    <t>Ethnicity:</t>
    <phoneticPr fontId="8" type="noConversion"/>
  </si>
  <si>
    <t>Home Planet:</t>
    <phoneticPr fontId="8" type="noConversion"/>
  </si>
  <si>
    <t>Birth Date:</t>
    <phoneticPr fontId="8" type="noConversion"/>
  </si>
  <si>
    <t>Age:</t>
    <phoneticPr fontId="8" type="noConversion"/>
  </si>
  <si>
    <t>Hair:</t>
    <phoneticPr fontId="8" type="noConversion"/>
  </si>
  <si>
    <t>Percussion Instruments</t>
    <phoneticPr fontId="8" type="noConversion"/>
  </si>
  <si>
    <t>Technical Engineering</t>
    <phoneticPr fontId="8" type="noConversion"/>
  </si>
  <si>
    <t>Individual Sport</t>
    <phoneticPr fontId="8" type="noConversion"/>
  </si>
  <si>
    <t>Take 1 non-attack action each combat turn with no penalty</t>
  </si>
  <si>
    <t>Once per session, spend 1 or more plot points to call in a favor or secure loan, see table 2-2 on pg 43</t>
  </si>
  <si>
    <t>Friends In Low Places (pg 43)</t>
  </si>
  <si>
    <t>Height:</t>
    <phoneticPr fontId="8" type="noConversion"/>
  </si>
  <si>
    <t>Weight:</t>
    <phoneticPr fontId="8" type="noConversion"/>
  </si>
  <si>
    <t>Photography</t>
    <phoneticPr fontId="8" type="noConversion"/>
  </si>
  <si>
    <t>Catapults</t>
    <phoneticPr fontId="8" type="noConversion"/>
  </si>
  <si>
    <t>Gain +2 step bonus to vitality whenever making a resistance check against illness and infections</t>
  </si>
  <si>
    <t>Amputee (pg 49)</t>
  </si>
  <si>
    <t>See page 49</t>
  </si>
  <si>
    <t>Earth Sciences</t>
    <phoneticPr fontId="8" type="noConversion"/>
  </si>
  <si>
    <t>Poetry</t>
    <phoneticPr fontId="8" type="noConversion"/>
  </si>
  <si>
    <t>Pistol, Laser</t>
    <phoneticPr fontId="8" type="noConversion"/>
  </si>
  <si>
    <t>D4+ add faith die to willpower, D8+ character is leader in his faith organization</t>
    <phoneticPr fontId="8" type="noConversion"/>
  </si>
  <si>
    <t>Fast Healer</t>
    <phoneticPr fontId="8" type="noConversion"/>
  </si>
  <si>
    <t>D6/D12</t>
    <phoneticPr fontId="8" type="noConversion"/>
  </si>
  <si>
    <t>D6 recover damage at 2X, D12 recover damage at 4X</t>
    <phoneticPr fontId="8" type="noConversion"/>
  </si>
  <si>
    <t>Fast on your Feet</t>
    <phoneticPr fontId="8" type="noConversion"/>
  </si>
  <si>
    <t>D2/D6/D12</t>
    <phoneticPr fontId="8" type="noConversion"/>
  </si>
  <si>
    <t>Performance</t>
    <phoneticPr fontId="8" type="noConversion"/>
  </si>
  <si>
    <t>Hunting</t>
    <phoneticPr fontId="8" type="noConversion"/>
  </si>
  <si>
    <t>Gymnastics</t>
    <phoneticPr fontId="8" type="noConversion"/>
  </si>
  <si>
    <t>Barter</t>
    <phoneticPr fontId="8" type="noConversion"/>
  </si>
  <si>
    <t>Dodge</t>
    <phoneticPr fontId="8" type="noConversion"/>
  </si>
  <si>
    <t>Whips</t>
    <phoneticPr fontId="8" type="noConversion"/>
  </si>
  <si>
    <t>Juggling</t>
    <phoneticPr fontId="8" type="noConversion"/>
  </si>
  <si>
    <t>Influence</t>
    <phoneticPr fontId="8" type="noConversion"/>
  </si>
  <si>
    <t>General Navigation</t>
    <phoneticPr fontId="8" type="noConversion"/>
  </si>
  <si>
    <t>Jumping</t>
    <phoneticPr fontId="8" type="noConversion"/>
  </si>
  <si>
    <t>Administration</t>
    <phoneticPr fontId="8" type="noConversion"/>
  </si>
  <si>
    <t>3(8)</t>
    <phoneticPr fontId="8" type="noConversion"/>
  </si>
  <si>
    <t>3(10)</t>
    <phoneticPr fontId="8" type="noConversion"/>
  </si>
  <si>
    <t>Klutz</t>
    <phoneticPr fontId="8" type="noConversion"/>
  </si>
  <si>
    <t>Specialization Skill Costs</t>
    <phoneticPr fontId="8" type="noConversion"/>
  </si>
  <si>
    <t>Yachts</t>
    <phoneticPr fontId="8" type="noConversion"/>
  </si>
  <si>
    <t>Dice added to difficulty of concealing truth or telling lie</t>
    <phoneticPr fontId="8" type="noConversion"/>
  </si>
  <si>
    <t>Hooked</t>
    <phoneticPr fontId="8" type="noConversion"/>
  </si>
  <si>
    <t>Canoes</t>
    <phoneticPr fontId="8" type="noConversion"/>
  </si>
  <si>
    <t>Kung Fu</t>
    <phoneticPr fontId="8" type="noConversion"/>
  </si>
  <si>
    <t>Mean Left Hook (pg 45)</t>
  </si>
  <si>
    <t>Unarmed attacks inflict basic damage instead of stun</t>
  </si>
  <si>
    <t>Mechanical Empathy (pg 45)</t>
  </si>
  <si>
    <t>Spend plot points to talk to mechanics, see table 2-4</t>
  </si>
  <si>
    <t>Advancement</t>
    <phoneticPr fontId="8" type="noConversion"/>
  </si>
  <si>
    <t>12+4</t>
  </si>
  <si>
    <t>12+6</t>
  </si>
  <si>
    <t>12+8</t>
  </si>
  <si>
    <t>12+10</t>
  </si>
  <si>
    <t>12+12</t>
  </si>
  <si>
    <t>12+2</t>
  </si>
  <si>
    <t>Morale</t>
    <phoneticPr fontId="8" type="noConversion"/>
  </si>
  <si>
    <t>Religion</t>
    <phoneticPr fontId="8" type="noConversion"/>
  </si>
  <si>
    <t>Cars</t>
    <phoneticPr fontId="8" type="noConversion"/>
  </si>
  <si>
    <t>Surveillance</t>
    <phoneticPr fontId="8" type="noConversion"/>
  </si>
  <si>
    <t>Dice added to difficulty of tests when optiimism outweighs judgement</t>
    <phoneticPr fontId="8" type="noConversion"/>
  </si>
  <si>
    <t>Illiterate</t>
    <phoneticPr fontId="8" type="noConversion"/>
  </si>
  <si>
    <t>Powerboats</t>
    <phoneticPr fontId="8" type="noConversion"/>
  </si>
  <si>
    <t>Blue Blood</t>
    <phoneticPr fontId="8" type="noConversion"/>
  </si>
  <si>
    <t>Ground Vehicle Repair</t>
    <phoneticPr fontId="8" type="noConversion"/>
  </si>
  <si>
    <t>Wrestling</t>
    <phoneticPr fontId="8" type="noConversion"/>
  </si>
  <si>
    <t>Linguist</t>
    <phoneticPr fontId="8" type="noConversion"/>
  </si>
  <si>
    <t>Scuba Diving</t>
    <phoneticPr fontId="8" type="noConversion"/>
  </si>
  <si>
    <t>Concentration</t>
    <phoneticPr fontId="8" type="noConversion"/>
  </si>
  <si>
    <t>Skiffs</t>
    <phoneticPr fontId="8" type="noConversion"/>
  </si>
  <si>
    <t>Hovercraft</t>
    <phoneticPr fontId="8" type="noConversion"/>
  </si>
  <si>
    <t>Carpentry</t>
    <phoneticPr fontId="8" type="noConversion"/>
  </si>
  <si>
    <t>Knife, Combat</t>
    <phoneticPr fontId="8" type="noConversion"/>
  </si>
  <si>
    <t>Knife, Utility</t>
    <phoneticPr fontId="8" type="noConversion"/>
  </si>
  <si>
    <t>ROF/Ammo</t>
    <phoneticPr fontId="8" type="noConversion"/>
  </si>
  <si>
    <t>Melee</t>
    <phoneticPr fontId="8" type="noConversion"/>
  </si>
  <si>
    <t>NA</t>
    <phoneticPr fontId="8" type="noConversion"/>
  </si>
  <si>
    <t>d2 S</t>
    <phoneticPr fontId="8" type="noConversion"/>
  </si>
  <si>
    <t>d2 S</t>
    <phoneticPr fontId="8" type="noConversion"/>
  </si>
  <si>
    <t>D</t>
    <phoneticPr fontId="8" type="noConversion"/>
  </si>
  <si>
    <t>D</t>
    <phoneticPr fontId="8" type="noConversion"/>
  </si>
  <si>
    <t>Vacuum Suit</t>
    <phoneticPr fontId="8" type="noConversion"/>
  </si>
  <si>
    <t>Sewing</t>
    <phoneticPr fontId="8" type="noConversion"/>
  </si>
  <si>
    <t>Fix Mechanical Security Systems</t>
    <phoneticPr fontId="8" type="noConversion"/>
  </si>
  <si>
    <t>Sailing</t>
    <phoneticPr fontId="8" type="noConversion"/>
  </si>
  <si>
    <t>Plumbing</t>
    <phoneticPr fontId="8" type="noConversion"/>
  </si>
  <si>
    <t>Scooters</t>
    <phoneticPr fontId="8" type="noConversion"/>
  </si>
  <si>
    <t>Registered Companion (pg 46)</t>
  </si>
  <si>
    <t>Gain +2 step bonus to influence actions with people who respect your position</t>
  </si>
  <si>
    <t>D2 2 stun on contact, die added to difficulty, D8 life-threatening, see text</t>
    <phoneticPr fontId="8" type="noConversion"/>
  </si>
  <si>
    <t>Perception</t>
    <phoneticPr fontId="8" type="noConversion"/>
  </si>
  <si>
    <t>D8</t>
    <phoneticPr fontId="8" type="noConversion"/>
  </si>
  <si>
    <t>Metalworking</t>
    <phoneticPr fontId="8" type="noConversion"/>
  </si>
  <si>
    <t>Machinery Maintenance</t>
    <phoneticPr fontId="8" type="noConversion"/>
  </si>
  <si>
    <t>Military Combat Vehicles</t>
    <phoneticPr fontId="8" type="noConversion"/>
  </si>
  <si>
    <t>Pottery</t>
    <phoneticPr fontId="8" type="noConversion"/>
  </si>
  <si>
    <t>Minor</t>
    <phoneticPr fontId="8" type="noConversion"/>
  </si>
  <si>
    <t>Alternate Identity</t>
    <phoneticPr fontId="8" type="noConversion"/>
  </si>
  <si>
    <t>Create Mechanical Devices</t>
    <phoneticPr fontId="8" type="noConversion"/>
  </si>
  <si>
    <t>Large Ground Transports</t>
    <phoneticPr fontId="8" type="noConversion"/>
  </si>
  <si>
    <t>Plot Pts</t>
    <phoneticPr fontId="8" type="noConversion"/>
  </si>
  <si>
    <t>Money</t>
    <phoneticPr fontId="8" type="noConversion"/>
  </si>
  <si>
    <t>Chameleon Suit</t>
    <phoneticPr fontId="8" type="noConversion"/>
  </si>
  <si>
    <t>d4 W</t>
    <phoneticPr fontId="8" type="noConversion"/>
  </si>
  <si>
    <t>d2 W</t>
    <phoneticPr fontId="8" type="noConversion"/>
  </si>
  <si>
    <t>d4 W</t>
    <phoneticPr fontId="8" type="noConversion"/>
  </si>
  <si>
    <t>Crossbow, Powered</t>
    <phoneticPr fontId="8" type="noConversion"/>
  </si>
  <si>
    <t>Derringer</t>
    <phoneticPr fontId="8" type="noConversion"/>
  </si>
  <si>
    <t>Grenade Launcher</t>
    <phoneticPr fontId="8" type="noConversion"/>
  </si>
  <si>
    <t>Don't heal naturally, D8 wounds, D12 wounds and stun</t>
    <phoneticPr fontId="8" type="noConversion"/>
  </si>
  <si>
    <t>Dying - minus one step from all physical skill checks due to weakness caused by disease</t>
    <phoneticPr fontId="8" type="noConversion"/>
  </si>
  <si>
    <t>Dice added to difficulty of avoiding being identified</t>
    <phoneticPr fontId="8" type="noConversion"/>
  </si>
  <si>
    <t>Neatfreak</t>
    <phoneticPr fontId="8" type="noConversion"/>
  </si>
  <si>
    <t>D4 constantly cleaning, D8 no handshaking, penalty for actions in unclean area</t>
    <phoneticPr fontId="8" type="noConversion"/>
  </si>
  <si>
    <t>d10 W</t>
    <phoneticPr fontId="8" type="noConversion"/>
  </si>
  <si>
    <t>d8 W</t>
    <phoneticPr fontId="8" type="noConversion"/>
  </si>
  <si>
    <t>d8 S</t>
    <phoneticPr fontId="8" type="noConversion"/>
  </si>
  <si>
    <t>70'</t>
    <phoneticPr fontId="8" type="noConversion"/>
  </si>
  <si>
    <t>175'</t>
    <phoneticPr fontId="8" type="noConversion"/>
  </si>
  <si>
    <t>30'</t>
    <phoneticPr fontId="8" type="noConversion"/>
  </si>
  <si>
    <t>40'</t>
    <phoneticPr fontId="8" type="noConversion"/>
  </si>
  <si>
    <t>Minus 1 step to Alerness related checks which rely on eyesight</t>
    <phoneticPr fontId="8" type="noConversion"/>
  </si>
  <si>
    <t>One Eye (SA)</t>
    <phoneticPr fontId="8" type="noConversion"/>
  </si>
  <si>
    <t>Minor</t>
    <phoneticPr fontId="8" type="noConversion"/>
  </si>
  <si>
    <t>Astrogation</t>
    <phoneticPr fontId="8" type="noConversion"/>
  </si>
  <si>
    <t>Technical Security Systems</t>
    <phoneticPr fontId="8" type="noConversion"/>
  </si>
  <si>
    <t>Armor</t>
    <phoneticPr fontId="8" type="noConversion"/>
  </si>
  <si>
    <t>Rating</t>
    <phoneticPr fontId="8" type="noConversion"/>
  </si>
  <si>
    <t>Disable Devices</t>
    <phoneticPr fontId="8" type="noConversion"/>
  </si>
  <si>
    <t>Swords</t>
    <phoneticPr fontId="8" type="noConversion"/>
  </si>
  <si>
    <t>Fragile</t>
    <phoneticPr fontId="8" type="noConversion"/>
  </si>
  <si>
    <t>D6+ use plot points at +2 steps, D12+ plot point equals success</t>
    <phoneticPr fontId="8" type="noConversion"/>
  </si>
  <si>
    <t>Enhanced Communication</t>
    <phoneticPr fontId="8" type="noConversion"/>
  </si>
  <si>
    <t>GM approval required, see text</t>
    <phoneticPr fontId="8" type="noConversion"/>
  </si>
  <si>
    <t>Enhanced Manipulation</t>
    <phoneticPr fontId="8" type="noConversion"/>
  </si>
  <si>
    <t>Marketing</t>
    <phoneticPr fontId="8" type="noConversion"/>
  </si>
  <si>
    <t>Singing</t>
    <phoneticPr fontId="8" type="noConversion"/>
  </si>
  <si>
    <t>Forward Observer</t>
    <phoneticPr fontId="8" type="noConversion"/>
  </si>
  <si>
    <t>Clubs</t>
    <phoneticPr fontId="8" type="noConversion"/>
  </si>
  <si>
    <t>Stringed Instruments</t>
    <phoneticPr fontId="8" type="noConversion"/>
  </si>
  <si>
    <t>Computer Programming</t>
    <phoneticPr fontId="8" type="noConversion"/>
  </si>
  <si>
    <t>Covert</t>
    <phoneticPr fontId="8" type="noConversion"/>
  </si>
  <si>
    <t>Wind Instruments</t>
    <phoneticPr fontId="8" type="noConversion"/>
  </si>
  <si>
    <t>Camouflage</t>
    <phoneticPr fontId="8" type="noConversion"/>
  </si>
  <si>
    <t>Seduction</t>
    <phoneticPr fontId="8" type="noConversion"/>
  </si>
  <si>
    <t>Nunchaku</t>
    <phoneticPr fontId="8" type="noConversion"/>
  </si>
  <si>
    <t>Enhanced Movement</t>
    <phoneticPr fontId="8" type="noConversion"/>
  </si>
  <si>
    <t>Once per session, spend 1 or more plot points to call in a favor or secure loan, see table 2-3 on pg 44</t>
  </si>
  <si>
    <t>Dice added to difficulty of mental and social actions when solving new mystery</t>
    <phoneticPr fontId="8" type="noConversion"/>
  </si>
  <si>
    <t>Klepto</t>
    <phoneticPr fontId="8" type="noConversion"/>
  </si>
  <si>
    <t>D2/D6/D10</t>
    <phoneticPr fontId="8" type="noConversion"/>
  </si>
  <si>
    <t>Philosophy</t>
    <phoneticPr fontId="8" type="noConversion"/>
  </si>
  <si>
    <t>Aquatic Navigation</t>
    <phoneticPr fontId="8" type="noConversion"/>
  </si>
  <si>
    <t>Judo</t>
    <phoneticPr fontId="8" type="noConversion"/>
  </si>
  <si>
    <t>Acting</t>
    <phoneticPr fontId="8" type="noConversion"/>
  </si>
  <si>
    <t>Land Survival</t>
    <phoneticPr fontId="8" type="noConversion"/>
  </si>
  <si>
    <t>Parachuting</t>
    <phoneticPr fontId="8" type="noConversion"/>
  </si>
  <si>
    <t>Bureaucracy</t>
    <phoneticPr fontId="8" type="noConversion"/>
  </si>
  <si>
    <t>Dancing</t>
    <phoneticPr fontId="8" type="noConversion"/>
  </si>
  <si>
    <t>Parasailing</t>
    <phoneticPr fontId="8" type="noConversion"/>
  </si>
  <si>
    <t>Conversation</t>
    <phoneticPr fontId="8" type="noConversion"/>
  </si>
  <si>
    <t>Costuming</t>
    <phoneticPr fontId="8" type="noConversion"/>
  </si>
  <si>
    <t>Space Survival</t>
    <phoneticPr fontId="8" type="noConversion"/>
  </si>
  <si>
    <t>Intimidation</t>
    <phoneticPr fontId="8" type="noConversion"/>
  </si>
  <si>
    <t>Lazy</t>
    <phoneticPr fontId="8" type="noConversion"/>
  </si>
  <si>
    <t>D4 beat people to pulp, D8 frenzy, see text</t>
    <phoneticPr fontId="8" type="noConversion"/>
  </si>
  <si>
    <t>Overconfident</t>
    <phoneticPr fontId="8" type="noConversion"/>
  </si>
  <si>
    <t>D2 shoplift minor items, D6 burglarize cars, homes, D10 major thefts</t>
    <phoneticPr fontId="8" type="noConversion"/>
  </si>
  <si>
    <t>Subtract half the value of the dice from life points, dice add to health difficulty</t>
    <phoneticPr fontId="8" type="noConversion"/>
  </si>
  <si>
    <t>Glory Hound</t>
    <phoneticPr fontId="8" type="noConversion"/>
  </si>
  <si>
    <t>D4 read at 2nd grade level, D8 totally illiterate</t>
    <phoneticPr fontId="8" type="noConversion"/>
  </si>
  <si>
    <t>Intimidation, D6+ use plot points at +2 step</t>
    <phoneticPr fontId="8" type="noConversion"/>
  </si>
  <si>
    <t>Good Natured</t>
    <phoneticPr fontId="8" type="noConversion"/>
  </si>
  <si>
    <t>Minus 2 steps to willpower when resisting the sweet words of your admirers.</t>
    <phoneticPr fontId="8" type="noConversion"/>
  </si>
  <si>
    <t>Machete</t>
    <phoneticPr fontId="8" type="noConversion"/>
  </si>
  <si>
    <t>Sports</t>
    <phoneticPr fontId="8" type="noConversion"/>
  </si>
  <si>
    <t>Equestrian</t>
    <phoneticPr fontId="8" type="noConversion"/>
  </si>
  <si>
    <t>Leadership</t>
    <phoneticPr fontId="8" type="noConversion"/>
  </si>
  <si>
    <t>Mental Resistance</t>
    <phoneticPr fontId="8" type="noConversion"/>
  </si>
  <si>
    <t>Pick weakness; D4 complicates life, D8 ruins life</t>
    <phoneticPr fontId="8" type="noConversion"/>
  </si>
  <si>
    <t>Idealist</t>
    <phoneticPr fontId="8" type="noConversion"/>
  </si>
  <si>
    <t>Machine Guns</t>
    <phoneticPr fontId="8" type="noConversion"/>
  </si>
  <si>
    <t>Mechanical Repairs</t>
    <phoneticPr fontId="8" type="noConversion"/>
  </si>
  <si>
    <t>2/3 to 1/2 normal height, reduce speed, etc, add dice to defense, hiding</t>
    <phoneticPr fontId="8" type="noConversion"/>
  </si>
  <si>
    <t>Low Pain Threshold</t>
    <phoneticPr fontId="8" type="noConversion"/>
  </si>
  <si>
    <t>Someone is your twin and you are mistaken for them</t>
    <phoneticPr fontId="8" type="noConversion"/>
  </si>
  <si>
    <t>Ambidextrous</t>
    <phoneticPr fontId="8" type="noConversion"/>
  </si>
  <si>
    <t>D2</t>
    <phoneticPr fontId="8" type="noConversion"/>
  </si>
  <si>
    <t xml:space="preserve">Same as Serenity two fisted </t>
    <phoneticPr fontId="8" type="noConversion"/>
  </si>
  <si>
    <t>Animal Empathy</t>
    <phoneticPr fontId="8" type="noConversion"/>
  </si>
  <si>
    <t>Industrial Vehicles</t>
    <phoneticPr fontId="8" type="noConversion"/>
  </si>
  <si>
    <t>Cooking</t>
    <phoneticPr fontId="8" type="noConversion"/>
  </si>
  <si>
    <t>Mechanical Engineering</t>
    <phoneticPr fontId="8" type="noConversion"/>
  </si>
  <si>
    <t>Land Navigation</t>
    <phoneticPr fontId="8" type="noConversion"/>
  </si>
  <si>
    <t>Leatherworking</t>
    <phoneticPr fontId="8" type="noConversion"/>
  </si>
  <si>
    <t>Absent Minded</t>
    <phoneticPr fontId="8" type="noConversion"/>
  </si>
  <si>
    <t>D2-D6</t>
    <phoneticPr fontId="8" type="noConversion"/>
  </si>
  <si>
    <t>Dice added to difficulty of rolls to remember things</t>
    <phoneticPr fontId="8" type="noConversion"/>
  </si>
  <si>
    <t>Allergy</t>
    <phoneticPr fontId="8" type="noConversion"/>
  </si>
  <si>
    <t>D2/D8</t>
    <phoneticPr fontId="8" type="noConversion"/>
  </si>
  <si>
    <t>Discipline</t>
    <phoneticPr fontId="8" type="noConversion"/>
  </si>
  <si>
    <t>Submarines</t>
    <phoneticPr fontId="8" type="noConversion"/>
  </si>
  <si>
    <t>Diplomacy</t>
    <phoneticPr fontId="8" type="noConversion"/>
  </si>
  <si>
    <t>Impersonation</t>
    <phoneticPr fontId="8" type="noConversion"/>
  </si>
  <si>
    <t>Paraplegic, Dice added to difficulty of actions impaired by paralysis</t>
    <phoneticPr fontId="8" type="noConversion"/>
  </si>
  <si>
    <t>Dice added to difficulty of resisting alcohol, drugs, poisons, etc.</t>
    <phoneticPr fontId="8" type="noConversion"/>
  </si>
  <si>
    <t>Little Person</t>
    <phoneticPr fontId="8" type="noConversion"/>
  </si>
  <si>
    <t>Might hesitate to take action that could harm clothes or be distracted by even a minor stain or tear</t>
    <phoneticPr fontId="8" type="noConversion"/>
  </si>
  <si>
    <t>Dandy SA)</t>
    <phoneticPr fontId="8" type="noConversion"/>
  </si>
  <si>
    <t>Last Legs (SA)</t>
    <phoneticPr fontId="8" type="noConversion"/>
  </si>
  <si>
    <t>Major</t>
    <phoneticPr fontId="8" type="noConversion"/>
  </si>
  <si>
    <t>Amnesia</t>
    <phoneticPr fontId="8" type="noConversion"/>
  </si>
  <si>
    <t>Illness</t>
    <phoneticPr fontId="8" type="noConversion"/>
  </si>
  <si>
    <t>D4 minor permanent illness, D8 more serious, D12 terminal, see text</t>
    <phoneticPr fontId="8" type="noConversion"/>
  </si>
  <si>
    <t>Impaired Communication</t>
    <phoneticPr fontId="8" type="noConversion"/>
  </si>
  <si>
    <t>Memorable</t>
    <phoneticPr fontId="8" type="noConversion"/>
  </si>
  <si>
    <t>When wounded take 1 additional wound each round until bleeding is stopped</t>
    <phoneticPr fontId="8" type="noConversion"/>
  </si>
  <si>
    <t>Combat Paralysis</t>
    <phoneticPr fontId="8" type="noConversion"/>
  </si>
  <si>
    <t>D8/D12</t>
    <phoneticPr fontId="8" type="noConversion"/>
  </si>
  <si>
    <t>Animal Emnity</t>
    <phoneticPr fontId="8" type="noConversion"/>
  </si>
  <si>
    <t>Dice added to difficulty of interacting with animals</t>
    <phoneticPr fontId="8" type="noConversion"/>
  </si>
  <si>
    <t>Bleeder</t>
    <phoneticPr fontId="8" type="noConversion"/>
  </si>
  <si>
    <t>D10</t>
    <phoneticPr fontId="8" type="noConversion"/>
  </si>
  <si>
    <t>Penalty</t>
    <phoneticPr fontId="8" type="noConversion"/>
  </si>
  <si>
    <t>Weapon</t>
    <phoneticPr fontId="8" type="noConversion"/>
  </si>
  <si>
    <t>Range</t>
    <phoneticPr fontId="8" type="noConversion"/>
  </si>
  <si>
    <t>Investigate</t>
    <phoneticPr fontId="8" type="noConversion"/>
  </si>
  <si>
    <t>Culture</t>
    <phoneticPr fontId="8" type="noConversion"/>
  </si>
  <si>
    <t>Open Locks</t>
    <phoneticPr fontId="8" type="noConversion"/>
  </si>
  <si>
    <t>History</t>
    <phoneticPr fontId="8" type="noConversion"/>
  </si>
  <si>
    <t>Unarmed Combat</t>
    <phoneticPr fontId="8" type="noConversion"/>
  </si>
  <si>
    <t>Nonhealing</t>
    <phoneticPr fontId="8" type="noConversion"/>
  </si>
  <si>
    <t>Dice added to difficulty of interactions of offended or to resist persuasion</t>
    <phoneticPr fontId="8" type="noConversion"/>
  </si>
  <si>
    <t>Anger Issues</t>
    <phoneticPr fontId="8" type="noConversion"/>
  </si>
  <si>
    <t>D2-D4</t>
    <phoneticPr fontId="8" type="noConversion"/>
  </si>
  <si>
    <t>Dice added to difficulty of keeping your cool</t>
    <phoneticPr fontId="8" type="noConversion"/>
  </si>
  <si>
    <t>D6+ use plot points at +2 steps</t>
  </si>
  <si>
    <t>Healers' Touch</t>
    <phoneticPr fontId="8" type="noConversion"/>
  </si>
  <si>
    <t>Dice added to difficulty of combat, interrogation, or other rolls</t>
    <phoneticPr fontId="8" type="noConversion"/>
  </si>
  <si>
    <t>Criminal Past</t>
    <phoneticPr fontId="8" type="noConversion"/>
  </si>
  <si>
    <t>D6</t>
    <phoneticPr fontId="8" type="noConversion"/>
  </si>
  <si>
    <t>Dice added to difficulty of social interactions</t>
    <phoneticPr fontId="8" type="noConversion"/>
  </si>
  <si>
    <t>Crude</t>
    <phoneticPr fontId="8" type="noConversion"/>
  </si>
  <si>
    <t>Dead Broke</t>
    <phoneticPr fontId="8" type="noConversion"/>
  </si>
  <si>
    <t>Dice added to difficulty of convincing people you are telling the truth</t>
    <phoneticPr fontId="8" type="noConversion"/>
  </si>
  <si>
    <t>Dice added to difficulty of athletic actions</t>
    <phoneticPr fontId="8" type="noConversion"/>
  </si>
  <si>
    <t>Pacifist</t>
    <phoneticPr fontId="8" type="noConversion"/>
  </si>
  <si>
    <t>D6/D12</t>
    <phoneticPr fontId="8" type="noConversion"/>
  </si>
  <si>
    <t>D4 mangled speech, D8 sign language, D12 can't read, right, speak, or sign</t>
    <phoneticPr fontId="8" type="noConversion"/>
  </si>
  <si>
    <t>Impaired Manipulation</t>
    <phoneticPr fontId="8" type="noConversion"/>
  </si>
  <si>
    <t>D4 missing arm with poor prosthesis, D8 missing arm, D12 no hands</t>
    <phoneticPr fontId="8" type="noConversion"/>
  </si>
  <si>
    <t>Enhanced Senses</t>
    <phoneticPr fontId="8" type="noConversion"/>
  </si>
  <si>
    <t>Faith</t>
    <phoneticPr fontId="8" type="noConversion"/>
  </si>
  <si>
    <t>Dice added to difficulty of all agility type actions, botch on all 1s or 2s</t>
    <phoneticPr fontId="8" type="noConversion"/>
  </si>
  <si>
    <t>Infamy</t>
    <phoneticPr fontId="8" type="noConversion"/>
  </si>
  <si>
    <t>Insatiable Curiosity</t>
    <phoneticPr fontId="8" type="noConversion"/>
  </si>
  <si>
    <t>On the Run</t>
    <phoneticPr fontId="8" type="noConversion"/>
  </si>
  <si>
    <t>D4 caught = jail, fines, D8 caught life, death penalty, D12 shot on sight</t>
    <phoneticPr fontId="8" type="noConversion"/>
  </si>
  <si>
    <t>D4-D10</t>
    <phoneticPr fontId="8" type="noConversion"/>
  </si>
  <si>
    <t>Dice added to difficulty of stopping to think, plan, etc</t>
    <phoneticPr fontId="8" type="noConversion"/>
  </si>
  <si>
    <t>Overwight</t>
    <phoneticPr fontId="8" type="noConversion"/>
  </si>
  <si>
    <t>D4</t>
    <phoneticPr fontId="8" type="noConversion"/>
  </si>
  <si>
    <t>Champion lost causes and Dice added to difficulty of social rolls</t>
    <phoneticPr fontId="8" type="noConversion"/>
  </si>
  <si>
    <t>Coward</t>
    <phoneticPr fontId="8" type="noConversion"/>
  </si>
  <si>
    <t>Energy Weapons</t>
    <phoneticPr fontId="8" type="noConversion"/>
  </si>
  <si>
    <t xml:space="preserve"> D6+ use plot points at +2 steps, D12+ people always are friendly to you</t>
    <phoneticPr fontId="8" type="noConversion"/>
  </si>
  <si>
    <t>Hardy Constitution</t>
    <phoneticPr fontId="8" type="noConversion"/>
  </si>
  <si>
    <t>Dice added to difficulty of social interactions with people you offend</t>
    <phoneticPr fontId="8" type="noConversion"/>
  </si>
  <si>
    <t>Greedy</t>
    <phoneticPr fontId="8" type="noConversion"/>
  </si>
  <si>
    <t>Dice added to difficulty of social interactions, offers</t>
    <phoneticPr fontId="8" type="noConversion"/>
  </si>
  <si>
    <t>Gullible</t>
    <phoneticPr fontId="8" type="noConversion"/>
  </si>
  <si>
    <t>Air of Mystery</t>
    <phoneticPr fontId="8" type="noConversion"/>
  </si>
  <si>
    <t>Really Big Damn Hero</t>
    <phoneticPr fontId="8" type="noConversion"/>
  </si>
  <si>
    <t>Basic needs have some form of limitation or requirement (kosher, vitamins, etc)</t>
    <phoneticPr fontId="8" type="noConversion"/>
  </si>
  <si>
    <t>Sword, Combat</t>
    <phoneticPr fontId="8" type="noConversion"/>
  </si>
  <si>
    <t>Sword, Gentleman's</t>
    <phoneticPr fontId="8" type="noConversion"/>
  </si>
  <si>
    <t>Damage</t>
    <phoneticPr fontId="8" type="noConversion"/>
  </si>
  <si>
    <t>Attribute Costs</t>
    <phoneticPr fontId="8" type="noConversion"/>
  </si>
  <si>
    <t>Guns</t>
    <phoneticPr fontId="8" type="noConversion"/>
  </si>
  <si>
    <t>Medical Expertise</t>
    <phoneticPr fontId="8" type="noConversion"/>
  </si>
  <si>
    <t>Ranged Weapons</t>
    <phoneticPr fontId="8" type="noConversion"/>
  </si>
  <si>
    <t>Attuned To Technology</t>
    <phoneticPr fontId="8" type="noConversion"/>
  </si>
  <si>
    <t>2W</t>
    <phoneticPr fontId="8" type="noConversion"/>
  </si>
  <si>
    <t>Darts</t>
    <phoneticPr fontId="8" type="noConversion"/>
  </si>
  <si>
    <t>Dice added to difficulty of social interactions when trait offends people</t>
    <phoneticPr fontId="8" type="noConversion"/>
  </si>
  <si>
    <t>Lightweight</t>
    <phoneticPr fontId="8" type="noConversion"/>
  </si>
  <si>
    <t>You are creepy, Dice added to difficulty of social interactions</t>
    <phoneticPr fontId="8" type="noConversion"/>
  </si>
  <si>
    <t>Forked Tongue</t>
    <phoneticPr fontId="8" type="noConversion"/>
  </si>
  <si>
    <t>Pistol, Medium</t>
    <phoneticPr fontId="8" type="noConversion"/>
  </si>
  <si>
    <t>Attuned to Nature</t>
    <phoneticPr fontId="8" type="noConversion"/>
  </si>
  <si>
    <t>Out for Blood</t>
    <phoneticPr fontId="8" type="noConversion"/>
  </si>
  <si>
    <t>Planetary Vehicles</t>
    <phoneticPr fontId="8" type="noConversion"/>
  </si>
  <si>
    <t>Brawling</t>
    <phoneticPr fontId="8" type="noConversion"/>
  </si>
  <si>
    <t>Stealth</t>
    <phoneticPr fontId="8" type="noConversion"/>
  </si>
  <si>
    <t>Forensics</t>
    <phoneticPr fontId="8" type="noConversion"/>
  </si>
  <si>
    <t>Bows</t>
    <phoneticPr fontId="8" type="noConversion"/>
  </si>
  <si>
    <t>General Practice</t>
    <phoneticPr fontId="8" type="noConversion"/>
  </si>
  <si>
    <t>Crossbows</t>
    <phoneticPr fontId="8" type="noConversion"/>
  </si>
  <si>
    <t>D4 start with and keep only half of funds, D8 quarter of funds</t>
    <phoneticPr fontId="8" type="noConversion"/>
  </si>
  <si>
    <t>Dead Inside</t>
    <phoneticPr fontId="8" type="noConversion"/>
  </si>
  <si>
    <t>Impaired Senses</t>
    <phoneticPr fontId="8" type="noConversion"/>
  </si>
  <si>
    <t>D4 blinded by bright light, D8 poor sense, D12 blind or deaf, etc</t>
    <phoneticPr fontId="8" type="noConversion"/>
  </si>
  <si>
    <t>Resist effects of drugs, poisons, toxins, etc.</t>
    <phoneticPr fontId="8" type="noConversion"/>
  </si>
  <si>
    <t>Communications Systems</t>
    <phoneticPr fontId="8" type="noConversion"/>
  </si>
  <si>
    <t>Persuasion</t>
    <phoneticPr fontId="8" type="noConversion"/>
  </si>
  <si>
    <t>Head for numbers</t>
    <phoneticPr fontId="8" type="noConversion"/>
  </si>
  <si>
    <t>D6+ use plot points at +2 steps, D12+ MacGyver</t>
    <phoneticPr fontId="8" type="noConversion"/>
  </si>
  <si>
    <t>Contrarian</t>
    <phoneticPr fontId="8" type="noConversion"/>
  </si>
  <si>
    <t>Animal Training</t>
    <phoneticPr fontId="8" type="noConversion"/>
  </si>
  <si>
    <t>Assault Rifles</t>
    <phoneticPr fontId="8" type="noConversion"/>
  </si>
  <si>
    <t>Dentistry</t>
    <phoneticPr fontId="8" type="noConversion"/>
  </si>
  <si>
    <t>Blowguns</t>
    <phoneticPr fontId="8" type="noConversion"/>
  </si>
  <si>
    <t>Riding</t>
    <phoneticPr fontId="8" type="noConversion"/>
  </si>
  <si>
    <t>Perform minor feats that surprise normal folk</t>
    <phoneticPr fontId="8" type="noConversion"/>
  </si>
  <si>
    <t>D6</t>
    <phoneticPr fontId="8" type="noConversion"/>
  </si>
  <si>
    <t>Allure</t>
    <phoneticPr fontId="8" type="noConversion"/>
  </si>
  <si>
    <t>D2+</t>
    <phoneticPr fontId="8" type="noConversion"/>
  </si>
  <si>
    <t>D2</t>
    <phoneticPr fontId="8" type="noConversion"/>
  </si>
  <si>
    <t>Helmet, Squad</t>
    <phoneticPr fontId="8" type="noConversion"/>
  </si>
  <si>
    <t>D4</t>
    <phoneticPr fontId="8" type="noConversion"/>
  </si>
  <si>
    <r>
      <t xml:space="preserve">Plot Points
</t>
    </r>
    <r>
      <rPr>
        <sz val="10"/>
        <rFont val="Verdana"/>
      </rPr>
      <t>6</t>
    </r>
    <r>
      <rPr>
        <b/>
        <sz val="10"/>
        <rFont val="Verdana"/>
      </rPr>
      <t xml:space="preserve">
Char Points
</t>
    </r>
    <r>
      <rPr>
        <sz val="10"/>
        <rFont val="Verdana"/>
      </rPr>
      <t>17</t>
    </r>
    <phoneticPr fontId="8" type="noConversion"/>
  </si>
  <si>
    <t>No attacks for D4 rounds or D8 rounds, defensive penalty, see text</t>
    <phoneticPr fontId="8" type="noConversion"/>
  </si>
  <si>
    <t>Complex Needs</t>
    <phoneticPr fontId="8" type="noConversion"/>
  </si>
  <si>
    <t>D2-D8</t>
    <phoneticPr fontId="8" type="noConversion"/>
  </si>
  <si>
    <t>D4-D8</t>
    <phoneticPr fontId="8" type="noConversion"/>
  </si>
  <si>
    <t>Sabotage</t>
    <phoneticPr fontId="8" type="noConversion"/>
  </si>
  <si>
    <t>Law</t>
    <phoneticPr fontId="8" type="noConversion"/>
  </si>
  <si>
    <t>Boxing</t>
    <phoneticPr fontId="8" type="noConversion"/>
  </si>
  <si>
    <t>Sleight of Hand</t>
    <phoneticPr fontId="8" type="noConversion"/>
  </si>
  <si>
    <t>Literature</t>
    <phoneticPr fontId="8" type="noConversion"/>
  </si>
  <si>
    <t>D6+ use plot points at +2 steps, D12+ automatic survival</t>
    <phoneticPr fontId="8" type="noConversion"/>
  </si>
  <si>
    <t>Eyes:</t>
    <phoneticPr fontId="8" type="noConversion"/>
  </si>
  <si>
    <t>Skin:</t>
    <phoneticPr fontId="8" type="noConversion"/>
  </si>
  <si>
    <t>Scientific Expertise</t>
    <phoneticPr fontId="8" type="noConversion"/>
  </si>
  <si>
    <t>Intimidation</t>
    <phoneticPr fontId="8" type="noConversion"/>
  </si>
  <si>
    <t>Oratory</t>
    <phoneticPr fontId="8" type="noConversion"/>
  </si>
  <si>
    <t>Weight Lifting</t>
    <phoneticPr fontId="8" type="noConversion"/>
  </si>
  <si>
    <t>Leadership</t>
    <phoneticPr fontId="8" type="noConversion"/>
  </si>
  <si>
    <t>Descended from upper class family - plus or minus to social interactions</t>
    <phoneticPr fontId="8" type="noConversion"/>
  </si>
  <si>
    <t>Born Behind the Wheel</t>
    <phoneticPr fontId="8" type="noConversion"/>
  </si>
  <si>
    <t>Dice added to difficulty of perceiving falsehood</t>
    <phoneticPr fontId="8" type="noConversion"/>
  </si>
  <si>
    <t>Honest to a Fault</t>
    <phoneticPr fontId="8" type="noConversion"/>
  </si>
  <si>
    <t>Mimicry</t>
    <phoneticPr fontId="8" type="noConversion"/>
  </si>
  <si>
    <t>D4-D6</t>
    <phoneticPr fontId="8" type="noConversion"/>
  </si>
  <si>
    <t>D6 self defense only, D12 no attacks ever, see text</t>
    <phoneticPr fontId="8" type="noConversion"/>
  </si>
  <si>
    <t>Paralyzed</t>
    <phoneticPr fontId="8" type="noConversion"/>
  </si>
  <si>
    <t>Horse-drawn Conveyances</t>
    <phoneticPr fontId="8" type="noConversion"/>
  </si>
  <si>
    <t>Blacksmithing</t>
    <phoneticPr fontId="8" type="noConversion"/>
  </si>
  <si>
    <t>Specific Language</t>
    <phoneticPr fontId="8" type="noConversion"/>
  </si>
  <si>
    <t>Emotionless, Dice added to difficulty of social interactions</t>
    <phoneticPr fontId="8" type="noConversion"/>
  </si>
  <si>
    <t>Duty</t>
    <phoneticPr fontId="8" type="noConversion"/>
  </si>
  <si>
    <t>D4/D8/D12</t>
    <phoneticPr fontId="8" type="noConversion"/>
  </si>
  <si>
    <t>D4 self imposed, D8 dangerous, D12 life-threatening</t>
    <phoneticPr fontId="8" type="noConversion"/>
  </si>
  <si>
    <t>Eerie Presence</t>
    <phoneticPr fontId="8" type="noConversion"/>
  </si>
  <si>
    <t>D2+</t>
    <phoneticPr fontId="8" type="noConversion"/>
  </si>
  <si>
    <t>Deadly Enemy</t>
    <phoneticPr fontId="8" type="noConversion"/>
  </si>
  <si>
    <t>Impaired Movement</t>
    <phoneticPr fontId="8" type="noConversion"/>
  </si>
  <si>
    <t>D4 missing leg with poor prosthesis, D8 missing leg, D12 no legs</t>
    <phoneticPr fontId="8" type="noConversion"/>
  </si>
  <si>
    <t>Veterinary Medicine</t>
    <phoneticPr fontId="8" type="noConversion"/>
  </si>
</sst>
</file>

<file path=xl/styles.xml><?xml version="1.0" encoding="utf-8"?>
<styleSheet xmlns="http://schemas.openxmlformats.org/spreadsheetml/2006/main">
  <fonts count="15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10"/>
      <name val="Verdana"/>
    </font>
    <font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n">
        <color indexed="64"/>
      </right>
      <top style="thick">
        <color indexed="52"/>
      </top>
      <bottom/>
      <diagonal/>
    </border>
    <border>
      <left style="thin">
        <color indexed="64"/>
      </left>
      <right style="thin">
        <color indexed="64"/>
      </right>
      <top style="thick">
        <color indexed="52"/>
      </top>
      <bottom/>
      <diagonal/>
    </border>
    <border>
      <left style="thin">
        <color indexed="64"/>
      </left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/>
      <diagonal/>
    </border>
    <border>
      <left/>
      <right style="thick">
        <color indexed="52"/>
      </right>
      <top/>
      <bottom/>
      <diagonal/>
    </border>
    <border>
      <left style="thick">
        <color indexed="52"/>
      </left>
      <right/>
      <top/>
      <bottom style="thin">
        <color indexed="64"/>
      </bottom>
      <diagonal/>
    </border>
    <border>
      <left/>
      <right style="thick">
        <color indexed="52"/>
      </right>
      <top/>
      <bottom style="thin">
        <color indexed="64"/>
      </bottom>
      <diagonal/>
    </border>
    <border>
      <left style="thick">
        <color indexed="52"/>
      </left>
      <right/>
      <top style="thin">
        <color indexed="64"/>
      </top>
      <bottom/>
      <diagonal/>
    </border>
    <border>
      <left/>
      <right style="thick">
        <color indexed="52"/>
      </right>
      <top style="thin">
        <color indexed="64"/>
      </top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thin">
        <color indexed="64"/>
      </left>
      <right style="thin">
        <color indexed="64"/>
      </right>
      <top/>
      <bottom style="thick">
        <color indexed="52"/>
      </bottom>
      <diagonal/>
    </border>
    <border>
      <left/>
      <right style="thick">
        <color indexed="5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52"/>
      </bottom>
      <diagonal/>
    </border>
    <border>
      <left/>
      <right style="thick">
        <color indexed="52"/>
      </right>
      <top style="thin">
        <color indexed="64"/>
      </top>
      <bottom style="thick">
        <color indexed="52"/>
      </bottom>
      <diagonal/>
    </border>
    <border>
      <left style="thin">
        <color indexed="64"/>
      </left>
      <right/>
      <top/>
      <bottom style="thick">
        <color indexed="52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Border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0" borderId="0" xfId="0" applyNumberFormat="1" applyBorder="1"/>
    <xf numFmtId="1" fontId="0" fillId="0" borderId="5" xfId="0" applyNumberFormat="1" applyBorder="1" applyAlignment="1">
      <alignment horizontal="center"/>
    </xf>
    <xf numFmtId="1" fontId="7" fillId="0" borderId="2" xfId="0" applyNumberFormat="1" applyFont="1" applyBorder="1"/>
    <xf numFmtId="1" fontId="0" fillId="0" borderId="0" xfId="0" applyNumberFormat="1" applyBorder="1" applyAlignment="1">
      <alignment horizontal="center"/>
    </xf>
    <xf numFmtId="1" fontId="0" fillId="0" borderId="7" xfId="0" applyNumberFormat="1" applyBorder="1"/>
    <xf numFmtId="1" fontId="0" fillId="0" borderId="7" xfId="0" applyNumberFormat="1" applyBorder="1" applyAlignment="1">
      <alignment horizontal="center"/>
    </xf>
    <xf numFmtId="1" fontId="0" fillId="0" borderId="2" xfId="0" applyNumberFormat="1" applyBorder="1"/>
    <xf numFmtId="1" fontId="0" fillId="0" borderId="20" xfId="0" applyNumberFormat="1" applyBorder="1"/>
    <xf numFmtId="1" fontId="0" fillId="0" borderId="18" xfId="0" applyNumberFormat="1" applyBorder="1"/>
    <xf numFmtId="1" fontId="7" fillId="0" borderId="23" xfId="0" applyNumberFormat="1" applyFont="1" applyBorder="1"/>
    <xf numFmtId="1" fontId="0" fillId="0" borderId="19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4" xfId="0" applyNumberFormat="1" applyBorder="1"/>
    <xf numFmtId="1" fontId="0" fillId="0" borderId="26" xfId="0" applyNumberFormat="1" applyBorder="1" applyAlignment="1">
      <alignment horizontal="center"/>
    </xf>
    <xf numFmtId="1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1" fontId="0" fillId="2" borderId="18" xfId="0" applyNumberFormat="1" applyFill="1" applyBorder="1"/>
    <xf numFmtId="1" fontId="0" fillId="2" borderId="19" xfId="0" applyNumberFormat="1" applyFill="1" applyBorder="1"/>
    <xf numFmtId="0" fontId="7" fillId="0" borderId="18" xfId="0" applyFont="1" applyBorder="1"/>
    <xf numFmtId="0" fontId="0" fillId="0" borderId="19" xfId="0" applyBorder="1" applyAlignment="1">
      <alignment horizontal="center"/>
    </xf>
    <xf numFmtId="0" fontId="7" fillId="0" borderId="24" xfId="0" applyFont="1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/>
    <xf numFmtId="0" fontId="0" fillId="2" borderId="15" xfId="0" applyFill="1" applyBorder="1" applyAlignment="1"/>
    <xf numFmtId="0" fontId="0" fillId="2" borderId="9" xfId="0" applyFill="1" applyBorder="1" applyAlignment="1"/>
    <xf numFmtId="0" fontId="0" fillId="2" borderId="27" xfId="0" applyFill="1" applyBorder="1" applyAlignment="1"/>
    <xf numFmtId="0" fontId="0" fillId="0" borderId="17" xfId="0" applyBorder="1" applyAlignment="1">
      <alignment horizontal="center"/>
    </xf>
    <xf numFmtId="1" fontId="0" fillId="0" borderId="5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25" xfId="0" applyNumberFormat="1" applyBorder="1" applyAlignment="1">
      <alignment horizontal="left"/>
    </xf>
    <xf numFmtId="1" fontId="0" fillId="0" borderId="23" xfId="0" applyNumberFormat="1" applyBorder="1" applyAlignment="1">
      <alignment horizontal="left"/>
    </xf>
    <xf numFmtId="1" fontId="0" fillId="0" borderId="19" xfId="0" applyNumberFormat="1" applyBorder="1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/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" fontId="2" fillId="0" borderId="12" xfId="0" applyNumberFormat="1" applyFont="1" applyBorder="1"/>
    <xf numFmtId="1" fontId="2" fillId="0" borderId="18" xfId="0" applyNumberFormat="1" applyFont="1" applyBorder="1"/>
    <xf numFmtId="1" fontId="2" fillId="0" borderId="22" xfId="0" applyNumberFormat="1" applyFont="1" applyBorder="1"/>
    <xf numFmtId="1" fontId="0" fillId="0" borderId="0" xfId="0" quotePrefix="1" applyNumberFormat="1"/>
    <xf numFmtId="1" fontId="0" fillId="0" borderId="0" xfId="0" applyNumberFormat="1" applyBorder="1" applyAlignment="1"/>
    <xf numFmtId="1" fontId="0" fillId="0" borderId="25" xfId="0" applyNumberFormat="1" applyBorder="1" applyAlignment="1"/>
    <xf numFmtId="0" fontId="0" fillId="0" borderId="0" xfId="0" applyBorder="1" applyAlignment="1"/>
    <xf numFmtId="1" fontId="0" fillId="2" borderId="11" xfId="0" applyNumberFormat="1" applyFill="1" applyBorder="1" applyAlignment="1"/>
    <xf numFmtId="1" fontId="0" fillId="0" borderId="2" xfId="0" applyNumberFormat="1" applyBorder="1" applyAlignment="1"/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6" xfId="0" applyNumberFormat="1" applyBorder="1" applyAlignment="1"/>
    <xf numFmtId="1" fontId="0" fillId="0" borderId="7" xfId="0" applyNumberFormat="1" applyBorder="1" applyAlignment="1"/>
    <xf numFmtId="1" fontId="4" fillId="0" borderId="15" xfId="0" applyNumberFormat="1" applyFont="1" applyBorder="1" applyAlignment="1">
      <alignment horizontal="center" vertical="top" wrapText="1"/>
    </xf>
    <xf numFmtId="1" fontId="0" fillId="0" borderId="9" xfId="0" applyNumberFormat="1" applyBorder="1" applyAlignment="1">
      <alignment horizontal="center" vertical="top"/>
    </xf>
    <xf numFmtId="1" fontId="0" fillId="0" borderId="10" xfId="0" applyNumberFormat="1" applyBorder="1" applyAlignment="1">
      <alignment horizontal="center" vertical="top"/>
    </xf>
    <xf numFmtId="1" fontId="0" fillId="0" borderId="4" xfId="0" applyNumberFormat="1" applyBorder="1" applyAlignment="1"/>
    <xf numFmtId="1" fontId="4" fillId="0" borderId="16" xfId="0" applyNumberFormat="1" applyFont="1" applyBorder="1" applyAlignment="1">
      <alignment horizontal="center" vertical="top" wrapText="1"/>
    </xf>
    <xf numFmtId="1" fontId="0" fillId="0" borderId="14" xfId="0" applyNumberFormat="1" applyBorder="1" applyAlignment="1"/>
    <xf numFmtId="1" fontId="0" fillId="0" borderId="5" xfId="0" applyNumberFormat="1" applyBorder="1" applyAlignment="1"/>
    <xf numFmtId="1" fontId="0" fillId="0" borderId="8" xfId="0" applyNumberFormat="1" applyBorder="1" applyAlignment="1"/>
    <xf numFmtId="1" fontId="2" fillId="0" borderId="1" xfId="0" applyNumberFormat="1" applyFont="1" applyBorder="1" applyAlignment="1"/>
    <xf numFmtId="1" fontId="2" fillId="0" borderId="2" xfId="0" applyNumberFormat="1" applyFont="1" applyBorder="1" applyAlignment="1"/>
    <xf numFmtId="1" fontId="0" fillId="0" borderId="13" xfId="0" applyNumberFormat="1" applyBorder="1" applyAlignment="1"/>
    <xf numFmtId="1" fontId="7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7" fillId="0" borderId="16" xfId="0" applyNumberFormat="1" applyFont="1" applyBorder="1" applyAlignment="1">
      <alignment horizontal="center" vertical="top" wrapText="1"/>
    </xf>
    <xf numFmtId="1" fontId="0" fillId="0" borderId="17" xfId="0" applyNumberFormat="1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0" fillId="0" borderId="19" xfId="0" applyNumberFormat="1" applyBorder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1" xfId="0" applyNumberFormat="1" applyBorder="1" applyAlignment="1">
      <alignment horizontal="center" vertical="top"/>
    </xf>
    <xf numFmtId="1" fontId="7" fillId="0" borderId="2" xfId="0" applyNumberFormat="1" applyFont="1" applyBorder="1" applyAlignment="1"/>
    <xf numFmtId="1" fontId="0" fillId="0" borderId="23" xfId="0" applyNumberFormat="1" applyBorder="1" applyAlignment="1"/>
    <xf numFmtId="1" fontId="2" fillId="0" borderId="22" xfId="0" applyNumberFormat="1" applyFont="1" applyBorder="1" applyAlignment="1"/>
    <xf numFmtId="1" fontId="0" fillId="0" borderId="3" xfId="0" applyNumberFormat="1" applyBorder="1" applyAlignment="1"/>
    <xf numFmtId="1" fontId="2" fillId="0" borderId="15" xfId="0" applyNumberFormat="1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1" fontId="2" fillId="0" borderId="16" xfId="0" applyNumberFormat="1" applyFont="1" applyBorder="1" applyAlignment="1">
      <alignment horizontal="center" vertical="top" wrapText="1"/>
    </xf>
    <xf numFmtId="1" fontId="2" fillId="0" borderId="14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1" fontId="2" fillId="0" borderId="8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/>
    <xf numFmtId="0" fontId="7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/>
    <xf numFmtId="0" fontId="7" fillId="0" borderId="18" xfId="0" applyFont="1" applyBorder="1" applyAlignment="1">
      <alignment horizontal="center"/>
    </xf>
    <xf numFmtId="0" fontId="13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6" xfId="0" applyBorder="1" applyAlignment="1"/>
    <xf numFmtId="0" fontId="0" fillId="0" borderId="19" xfId="0" applyBorder="1" applyAlignment="1"/>
    <xf numFmtId="0" fontId="0" fillId="0" borderId="0" xfId="0" applyAlignment="1"/>
    <xf numFmtId="0" fontId="7" fillId="0" borderId="12" xfId="0" applyFont="1" applyBorder="1" applyAlignment="1"/>
    <xf numFmtId="0" fontId="0" fillId="0" borderId="13" xfId="0" applyBorder="1" applyAlignment="1"/>
    <xf numFmtId="0" fontId="7" fillId="0" borderId="16" xfId="0" applyFont="1" applyBorder="1" applyAlignment="1"/>
    <xf numFmtId="0" fontId="0" fillId="0" borderId="4" xfId="0" applyBorder="1" applyAlignment="1"/>
    <xf numFmtId="0" fontId="0" fillId="0" borderId="31" xfId="0" applyBorder="1" applyAlignment="1"/>
    <xf numFmtId="17" fontId="0" fillId="0" borderId="0" xfId="0" quotePrefix="1" applyNumberFormat="1" applyBorder="1" applyAlignment="1">
      <alignment horizontal="center"/>
    </xf>
    <xf numFmtId="17" fontId="0" fillId="0" borderId="1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5" name="Picture 4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741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3" name="Picture 2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4" name="Picture 3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6" name="Picture 5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7" name="Picture 6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8" name="Picture 7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9" name="Picture 8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10" name="Picture 9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11" name="Picture 10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  <xdr:twoCellAnchor editAs="oneCell">
    <xdr:from>
      <xdr:col>11</xdr:col>
      <xdr:colOff>50800</xdr:colOff>
      <xdr:row>38</xdr:row>
      <xdr:rowOff>146479</xdr:rowOff>
    </xdr:from>
    <xdr:to>
      <xdr:col>12</xdr:col>
      <xdr:colOff>939800</xdr:colOff>
      <xdr:row>43</xdr:row>
      <xdr:rowOff>137454</xdr:rowOff>
    </xdr:to>
    <xdr:pic>
      <xdr:nvPicPr>
        <xdr:cNvPr id="12" name="Picture 11" descr="1280x1024 copy.jpg"/>
        <xdr:cNvPicPr>
          <a:picLocks noChangeAspect="1"/>
        </xdr:cNvPicPr>
      </xdr:nvPicPr>
      <xdr:blipFill>
        <a:blip xmlns:r="http://schemas.openxmlformats.org/officeDocument/2006/relationships" r:embed="rId1"/>
        <a:srcRect l="5625" t="1406" r="5063" b="16875"/>
        <a:stretch>
          <a:fillRect/>
        </a:stretch>
      </xdr:blipFill>
      <xdr:spPr>
        <a:xfrm>
          <a:off x="7594600" y="5886879"/>
          <a:ext cx="1028700" cy="752975"/>
        </a:xfrm>
        <a:prstGeom prst="rect">
          <a:avLst/>
        </a:prstGeom>
        <a:blipFill rotWithShape="1">
          <a:blip xmlns:r="http://schemas.openxmlformats.org/officeDocument/2006/relationships" r:embed="rId1">
            <a:alphaModFix amt="0"/>
          </a:blip>
          <a:stretch>
            <a:fillRect/>
          </a:stretch>
        </a:blip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5"/>
  <sheetViews>
    <sheetView tabSelected="1" view="pageLayout" zoomScale="125" workbookViewId="0"/>
  </sheetViews>
  <sheetFormatPr baseColWidth="10" defaultRowHeight="13"/>
  <cols>
    <col min="1" max="1" width="12.28515625" customWidth="1"/>
    <col min="2" max="2" width="1.5703125" customWidth="1"/>
    <col min="4" max="4" width="12.28515625" customWidth="1"/>
    <col min="5" max="5" width="1.5703125" customWidth="1"/>
    <col min="7" max="7" width="12.28515625" customWidth="1"/>
    <col min="8" max="8" width="1.5703125" customWidth="1"/>
    <col min="10" max="11" width="5.5703125" customWidth="1"/>
    <col min="12" max="12" width="1.5703125" customWidth="1"/>
  </cols>
  <sheetData>
    <row r="1" spans="1:20" ht="14" customHeight="1" thickTop="1">
      <c r="A1" s="61" t="s">
        <v>11</v>
      </c>
      <c r="B1" s="86" t="s">
        <v>12</v>
      </c>
      <c r="C1" s="86"/>
      <c r="D1" s="86"/>
      <c r="E1" s="81"/>
      <c r="F1" s="99" t="s">
        <v>1161</v>
      </c>
      <c r="G1" s="102" t="s">
        <v>13</v>
      </c>
      <c r="H1" s="103"/>
      <c r="I1" s="76" t="s">
        <v>117</v>
      </c>
      <c r="J1" s="80" t="s">
        <v>118</v>
      </c>
      <c r="K1" s="81"/>
      <c r="L1" s="89" t="s">
        <v>650</v>
      </c>
      <c r="M1" s="90"/>
      <c r="N1" t="s">
        <v>659</v>
      </c>
      <c r="O1" t="str">
        <f>LOOKUP(O10,CharPts!E17:E22,CharPts!F17:F22)</f>
        <v>Really Big Damn Hero</v>
      </c>
    </row>
    <row r="2" spans="1:20">
      <c r="A2" s="62" t="s">
        <v>14</v>
      </c>
      <c r="B2" s="65" t="s">
        <v>15</v>
      </c>
      <c r="C2" s="65"/>
      <c r="D2" s="65"/>
      <c r="E2" s="82"/>
      <c r="F2" s="100"/>
      <c r="G2" s="104"/>
      <c r="H2" s="105"/>
      <c r="I2" s="77"/>
      <c r="J2" s="79"/>
      <c r="K2" s="82"/>
      <c r="L2" s="91"/>
      <c r="M2" s="92"/>
    </row>
    <row r="3" spans="1:20">
      <c r="A3" s="62" t="s">
        <v>87</v>
      </c>
      <c r="B3" s="65"/>
      <c r="C3" s="65"/>
      <c r="D3" s="65"/>
      <c r="E3" s="82"/>
      <c r="F3" s="100"/>
      <c r="G3" s="106">
        <f>F10</f>
        <v>16</v>
      </c>
      <c r="H3" s="107"/>
      <c r="I3" s="77"/>
      <c r="J3" s="79"/>
      <c r="K3" s="82"/>
      <c r="L3" s="91"/>
      <c r="M3" s="92"/>
      <c r="N3" s="64" t="s">
        <v>95</v>
      </c>
    </row>
    <row r="4" spans="1:20">
      <c r="A4" s="13"/>
      <c r="B4" s="75"/>
      <c r="C4" s="75"/>
      <c r="D4" s="75"/>
      <c r="E4" s="83"/>
      <c r="F4" s="101"/>
      <c r="G4" s="108"/>
      <c r="H4" s="109"/>
      <c r="I4" s="78"/>
      <c r="J4" s="74"/>
      <c r="K4" s="83"/>
      <c r="L4" s="93"/>
      <c r="M4" s="94"/>
    </row>
    <row r="5" spans="1:20" ht="4" customHeight="1">
      <c r="A5" s="2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3"/>
    </row>
    <row r="6" spans="1:20">
      <c r="A6" s="97" t="s">
        <v>88</v>
      </c>
      <c r="B6" s="69"/>
      <c r="C6" s="98"/>
      <c r="D6" s="84" t="s">
        <v>89</v>
      </c>
      <c r="E6" s="69"/>
      <c r="F6" s="98"/>
      <c r="G6" s="84" t="s">
        <v>90</v>
      </c>
      <c r="H6" s="69"/>
      <c r="I6" s="95" t="s">
        <v>968</v>
      </c>
      <c r="J6" s="95"/>
      <c r="K6" s="95" t="s">
        <v>1064</v>
      </c>
      <c r="L6" s="69"/>
      <c r="M6" s="96"/>
      <c r="N6" t="s">
        <v>670</v>
      </c>
      <c r="O6">
        <f>SUM(Q7:Q12)+SUM(S7:S11)-SUM(T7:T11)</f>
        <v>54</v>
      </c>
      <c r="S6" t="s">
        <v>657</v>
      </c>
      <c r="T6" t="s">
        <v>658</v>
      </c>
    </row>
    <row r="7" spans="1:20">
      <c r="A7" s="14" t="s">
        <v>33</v>
      </c>
      <c r="B7" s="6" t="s">
        <v>34</v>
      </c>
      <c r="C7" s="35">
        <v>12</v>
      </c>
      <c r="D7" s="79" t="s">
        <v>35</v>
      </c>
      <c r="E7" s="65"/>
      <c r="F7" s="7" t="str">
        <f>B7&amp;C7&amp;"+"&amp;C10&amp;N3</f>
        <v>d12+10+D4</v>
      </c>
      <c r="G7" s="79" t="s">
        <v>36</v>
      </c>
      <c r="H7" s="65"/>
      <c r="I7" s="71" t="str">
        <f>IF(G7=0,"",LOOKUP(G7,Armor!A2:A33,Armor!B2:B33))</f>
        <v>4W (+8W=Stun)</v>
      </c>
      <c r="J7" s="71"/>
      <c r="K7" s="71" t="str">
        <f>IF(G7=0,"",LOOKUP(G7,Armor!A2:A33,Armor!C2:C33))</f>
        <v>-1 Agility</v>
      </c>
      <c r="L7" s="71"/>
      <c r="M7" s="72"/>
      <c r="N7" s="43"/>
      <c r="Q7">
        <f>LOOKUP(C7,CharPts!$A$2:$A$12,CharPts!$B$2:$B$12)</f>
        <v>12</v>
      </c>
      <c r="S7">
        <f>Back!G2</f>
        <v>4</v>
      </c>
      <c r="T7">
        <f>Back!P2</f>
        <v>2</v>
      </c>
    </row>
    <row r="8" spans="1:20">
      <c r="A8" s="14" t="s">
        <v>37</v>
      </c>
      <c r="B8" s="6" t="s">
        <v>34</v>
      </c>
      <c r="C8" s="35">
        <v>8</v>
      </c>
      <c r="D8" s="79" t="s">
        <v>38</v>
      </c>
      <c r="E8" s="65"/>
      <c r="F8" s="7" t="str">
        <f>B8&amp;C8&amp;"+"&amp;B8&amp;C8</f>
        <v>d8+d8</v>
      </c>
      <c r="G8" s="74"/>
      <c r="H8" s="75"/>
      <c r="I8" s="70" t="str">
        <f>IF(G8=0,"",LOOKUP(G8,Armor!A2:A33,Armor!B2:B33))</f>
        <v/>
      </c>
      <c r="J8" s="70"/>
      <c r="K8" s="70" t="str">
        <f>IF(G8=0,"",LOOKUP(G8,Armor!A2:A33,Armor!C2:C33))</f>
        <v/>
      </c>
      <c r="L8" s="70"/>
      <c r="M8" s="73"/>
      <c r="N8" t="s">
        <v>775</v>
      </c>
      <c r="O8" s="43">
        <f>SUM(N15:Q44)</f>
        <v>110</v>
      </c>
      <c r="Q8">
        <f>LOOKUP(C8,CharPts!$A$2:$A$12,CharPts!$B$2:$B$12)</f>
        <v>8</v>
      </c>
      <c r="S8">
        <f>Back!G3</f>
        <v>4</v>
      </c>
      <c r="T8">
        <f>Back!P3</f>
        <v>2</v>
      </c>
    </row>
    <row r="9" spans="1:20">
      <c r="A9" s="14" t="s">
        <v>4</v>
      </c>
      <c r="B9" s="6" t="s">
        <v>34</v>
      </c>
      <c r="C9" s="35">
        <v>10</v>
      </c>
      <c r="D9" s="79" t="s">
        <v>5</v>
      </c>
      <c r="E9" s="65"/>
      <c r="F9" s="57" t="str">
        <f>B9&amp;C9&amp;"+"&amp;B9&amp;C12</f>
        <v>d10+d6</v>
      </c>
      <c r="G9" s="84" t="s">
        <v>6</v>
      </c>
      <c r="H9" s="85"/>
      <c r="I9" s="8" t="s">
        <v>758</v>
      </c>
      <c r="J9" s="87" t="s">
        <v>1066</v>
      </c>
      <c r="K9" s="88"/>
      <c r="L9" s="69"/>
      <c r="M9" s="15" t="s">
        <v>1117</v>
      </c>
      <c r="Q9">
        <f>LOOKUP(C9,CharPts!$A$2:$A$12,CharPts!$B$2:$B$12)</f>
        <v>10</v>
      </c>
      <c r="S9">
        <f>Back!G4</f>
        <v>2</v>
      </c>
      <c r="T9">
        <f>Back!P4</f>
        <v>2</v>
      </c>
    </row>
    <row r="10" spans="1:20">
      <c r="A10" s="14" t="s">
        <v>7</v>
      </c>
      <c r="B10" s="6" t="s">
        <v>34</v>
      </c>
      <c r="C10" s="35">
        <v>10</v>
      </c>
      <c r="D10" s="79" t="s">
        <v>8</v>
      </c>
      <c r="E10" s="65"/>
      <c r="F10" s="57">
        <f>C9+C12</f>
        <v>16</v>
      </c>
      <c r="G10" s="79" t="s">
        <v>1129</v>
      </c>
      <c r="H10" s="65"/>
      <c r="I10" s="9" t="str">
        <f>IF(G10=0,"",LOOKUP(G10,Weapons!$A$2:$A$109,Weapons!$B$2:$B$109))</f>
        <v>3(8)</v>
      </c>
      <c r="J10" s="71" t="str">
        <f>IF(G10=0,"",LOOKUP(G10,Weapons!$A$2:$A$109,Weapons!$C$2:$C$109))</f>
        <v>100'</v>
      </c>
      <c r="K10" s="71"/>
      <c r="L10" s="71"/>
      <c r="M10" s="16" t="str">
        <f>IF(G10=0,"",LOOKUP(G10,Weapons!$A$2:$A$109,Weapons!$D$2:$D$109))</f>
        <v>d6 W</v>
      </c>
      <c r="N10" t="s">
        <v>772</v>
      </c>
      <c r="O10" s="43">
        <f>O6+O8</f>
        <v>164</v>
      </c>
      <c r="Q10">
        <f>LOOKUP(C10,CharPts!$A$2:$A$12,CharPts!$B$2:$B$12)</f>
        <v>10</v>
      </c>
      <c r="S10">
        <f>Back!G5</f>
        <v>0</v>
      </c>
      <c r="T10">
        <f>Back!P5</f>
        <v>2</v>
      </c>
    </row>
    <row r="11" spans="1:20">
      <c r="A11" s="14" t="s">
        <v>9</v>
      </c>
      <c r="B11" s="6" t="s">
        <v>34</v>
      </c>
      <c r="C11" s="35">
        <v>8</v>
      </c>
      <c r="D11" s="79" t="s">
        <v>46</v>
      </c>
      <c r="E11" s="65"/>
      <c r="F11" s="57">
        <f>F10/2</f>
        <v>8</v>
      </c>
      <c r="G11" s="79" t="s">
        <v>47</v>
      </c>
      <c r="H11" s="65"/>
      <c r="I11" s="9" t="str">
        <f>IF(G11=0,"",LOOKUP(G11,Weapons!$A$2:$A$109,Weapons!$B$2:$B$109))</f>
        <v>3(30)</v>
      </c>
      <c r="J11" s="71" t="str">
        <f>IF(G11=0,"",LOOKUP(G11,Weapons!$A$2:$A$109,Weapons!$C$2:$C$109))</f>
        <v>225'</v>
      </c>
      <c r="K11" s="71"/>
      <c r="L11" s="71"/>
      <c r="M11" s="16" t="str">
        <f>IF(G11=0,"",LOOKUP(G11,Weapons!$A$2:$A$109,Weapons!$D$2:$D$109))</f>
        <v>d8 W</v>
      </c>
      <c r="Q11">
        <f>LOOKUP(C11,CharPts!$A$2:$A$12,CharPts!$B$2:$B$12)</f>
        <v>8</v>
      </c>
      <c r="S11">
        <f>Back!G6</f>
        <v>0</v>
      </c>
      <c r="T11">
        <f>Back!P6</f>
        <v>2</v>
      </c>
    </row>
    <row r="12" spans="1:20">
      <c r="A12" s="13" t="s">
        <v>48</v>
      </c>
      <c r="B12" s="10" t="s">
        <v>34</v>
      </c>
      <c r="C12" s="36">
        <v>6</v>
      </c>
      <c r="D12" s="74" t="s">
        <v>49</v>
      </c>
      <c r="E12" s="75"/>
      <c r="F12" s="58" t="s">
        <v>198</v>
      </c>
      <c r="G12" s="74" t="s">
        <v>199</v>
      </c>
      <c r="H12" s="75"/>
      <c r="I12" s="11" t="str">
        <f>IF(G12=0,"",LOOKUP(G12,Weapons!$A$2:$A$109,Weapons!$B$2:$B$109))</f>
        <v>2(10)</v>
      </c>
      <c r="J12" s="70" t="str">
        <f>IF(G12=0,"",LOOKUP(G12,Weapons!$A$2:$A$109,Weapons!$C$2:$C$109))</f>
        <v>20'</v>
      </c>
      <c r="K12" s="70"/>
      <c r="L12" s="70"/>
      <c r="M12" s="17" t="str">
        <f>IF(G12=0,"",LOOKUP(G12,Weapons!$A$2:$A$109,Weapons!$D$2:$D$109))</f>
        <v>d10 W</v>
      </c>
      <c r="Q12">
        <f>LOOKUP(C12,CharPts!$A$2:$A$12,CharPts!$B$2:$B$12)</f>
        <v>6</v>
      </c>
    </row>
    <row r="13" spans="1:20" ht="4" customHeight="1">
      <c r="A13" s="22"/>
      <c r="B13" s="20"/>
      <c r="C13" s="37"/>
      <c r="D13" s="20"/>
      <c r="E13" s="20"/>
      <c r="F13" s="21"/>
      <c r="G13" s="20"/>
      <c r="H13" s="20"/>
      <c r="I13" s="20"/>
      <c r="J13" s="68"/>
      <c r="K13" s="68"/>
      <c r="L13" s="20"/>
      <c r="M13" s="23"/>
    </row>
    <row r="14" spans="1:20" ht="12" customHeight="1">
      <c r="A14" s="63" t="s">
        <v>200</v>
      </c>
      <c r="B14" s="12"/>
      <c r="C14" s="38"/>
      <c r="D14" s="12"/>
      <c r="E14" s="12"/>
      <c r="F14" s="38"/>
      <c r="G14" s="12"/>
      <c r="H14" s="12"/>
      <c r="I14" s="38"/>
      <c r="J14" s="69"/>
      <c r="K14" s="69"/>
      <c r="L14" s="12"/>
      <c r="M14" s="41"/>
    </row>
    <row r="15" spans="1:20" ht="12" customHeight="1">
      <c r="A15" s="14" t="s">
        <v>201</v>
      </c>
      <c r="B15" s="6" t="str">
        <f>IF(C15&gt;0,"d","")</f>
        <v>d</v>
      </c>
      <c r="C15" s="39">
        <v>6</v>
      </c>
      <c r="D15" s="6" t="s">
        <v>202</v>
      </c>
      <c r="E15" s="6" t="str">
        <f>IF(F15&gt;0,"d","")</f>
        <v>d</v>
      </c>
      <c r="F15" s="39">
        <v>6</v>
      </c>
      <c r="G15" s="6" t="s">
        <v>203</v>
      </c>
      <c r="H15" s="6" t="str">
        <f>IF(I15&gt;0,"d","")</f>
        <v/>
      </c>
      <c r="I15" s="39"/>
      <c r="J15" s="65" t="s">
        <v>204</v>
      </c>
      <c r="K15" s="65"/>
      <c r="L15" s="6" t="str">
        <f>IF(M15&gt;0,"d","")</f>
        <v/>
      </c>
      <c r="M15" s="42"/>
      <c r="N15" s="43">
        <f>C15</f>
        <v>6</v>
      </c>
      <c r="O15" s="43">
        <f>F15</f>
        <v>6</v>
      </c>
      <c r="P15" s="43">
        <f>I15</f>
        <v>0</v>
      </c>
      <c r="Q15" s="43">
        <f>M15</f>
        <v>0</v>
      </c>
    </row>
    <row r="16" spans="1:20" ht="12" customHeight="1">
      <c r="A16" s="14" t="s">
        <v>205</v>
      </c>
      <c r="B16" s="6" t="str">
        <f>IF(A16&gt;0,"d","")</f>
        <v>d</v>
      </c>
      <c r="C16" s="39">
        <v>8</v>
      </c>
      <c r="D16" s="6" t="s">
        <v>206</v>
      </c>
      <c r="E16" s="6" t="str">
        <f>IF(D16&gt;0,"d","")</f>
        <v>d</v>
      </c>
      <c r="F16" s="39">
        <v>12</v>
      </c>
      <c r="G16" s="6"/>
      <c r="H16" s="6" t="str">
        <f>IF(G16&gt;0,"d","")</f>
        <v/>
      </c>
      <c r="I16" s="39"/>
      <c r="J16" s="65"/>
      <c r="K16" s="65"/>
      <c r="L16" s="6" t="str">
        <f>IF(J16&gt;0,"d","")</f>
        <v/>
      </c>
      <c r="M16" s="42"/>
      <c r="N16">
        <f>LOOKUP(C16,CharPts!$A$22:$A$31,CharPts!$B$22:$B$31)</f>
        <v>2</v>
      </c>
      <c r="O16">
        <f>LOOKUP(F16,CharPts!$A$22:$A$31,CharPts!$B$22:$B$31)</f>
        <v>6</v>
      </c>
      <c r="P16">
        <f>LOOKUP(I16,CharPts!$A$22:$A$31,CharPts!$B$22:$B$31)</f>
        <v>0</v>
      </c>
      <c r="Q16">
        <f>LOOKUP(M16,CharPts!$A$22:$A$31,CharPts!$B$22:$B$31)</f>
        <v>0</v>
      </c>
    </row>
    <row r="17" spans="1:17" ht="12" customHeight="1">
      <c r="A17" s="14"/>
      <c r="B17" s="6" t="str">
        <f t="shared" ref="B17:B18" si="0">IF(A17&gt;0,"d","")</f>
        <v/>
      </c>
      <c r="C17" s="39"/>
      <c r="D17" s="6" t="s">
        <v>207</v>
      </c>
      <c r="E17" s="6" t="str">
        <f t="shared" ref="E17:E18" si="1">IF(D17&gt;0,"d","")</f>
        <v>d</v>
      </c>
      <c r="F17" s="39">
        <v>12</v>
      </c>
      <c r="G17" s="6"/>
      <c r="H17" s="6" t="str">
        <f t="shared" ref="H17:H18" si="2">IF(G17&gt;0,"d","")</f>
        <v/>
      </c>
      <c r="I17" s="39"/>
      <c r="J17" s="65"/>
      <c r="K17" s="65"/>
      <c r="L17" s="6" t="str">
        <f>IF(J17&gt;0,"d","")</f>
        <v/>
      </c>
      <c r="M17" s="42"/>
      <c r="N17">
        <f>LOOKUP(C17,CharPts!$A$22:$A$31,CharPts!$B$22:$B$31)</f>
        <v>0</v>
      </c>
      <c r="O17">
        <f>LOOKUP(F17,CharPts!$A$22:$A$31,CharPts!$B$22:$B$31)</f>
        <v>6</v>
      </c>
      <c r="P17">
        <f>LOOKUP(I17,CharPts!$A$22:$A$31,CharPts!$B$22:$B$31)</f>
        <v>0</v>
      </c>
      <c r="Q17">
        <f>LOOKUP(M17,CharPts!$A$22:$A$31,CharPts!$B$22:$B$31)</f>
        <v>0</v>
      </c>
    </row>
    <row r="18" spans="1:17" ht="12" customHeight="1">
      <c r="A18" s="14"/>
      <c r="B18" s="6" t="str">
        <f t="shared" si="0"/>
        <v/>
      </c>
      <c r="C18" s="39"/>
      <c r="D18" s="6" t="s">
        <v>91</v>
      </c>
      <c r="E18" s="6" t="str">
        <f t="shared" si="1"/>
        <v>d</v>
      </c>
      <c r="F18" s="39">
        <v>8</v>
      </c>
      <c r="G18" s="6"/>
      <c r="H18" s="6" t="str">
        <f t="shared" si="2"/>
        <v/>
      </c>
      <c r="I18" s="39"/>
      <c r="J18" s="65"/>
      <c r="K18" s="65"/>
      <c r="L18" s="6" t="str">
        <f>IF(J18&gt;0,"d","")</f>
        <v/>
      </c>
      <c r="M18" s="42"/>
      <c r="N18">
        <f>LOOKUP(C18,CharPts!$A$22:$A$31,CharPts!$B$22:$B$31)</f>
        <v>0</v>
      </c>
      <c r="O18">
        <f>LOOKUP(F18,CharPts!$A$22:$A$31,CharPts!$B$22:$B$31)</f>
        <v>2</v>
      </c>
      <c r="P18">
        <f>LOOKUP(I18,CharPts!$A$22:$A$31,CharPts!$B$22:$B$31)</f>
        <v>0</v>
      </c>
      <c r="Q18">
        <f>LOOKUP(M18,CharPts!$A$22:$A$31,CharPts!$B$22:$B$31)</f>
        <v>0</v>
      </c>
    </row>
    <row r="19" spans="1:17" ht="12" customHeight="1">
      <c r="A19" s="14"/>
      <c r="B19" s="6" t="str">
        <f>IF(A19&gt;0,"d","")</f>
        <v/>
      </c>
      <c r="C19" s="39"/>
      <c r="D19" s="6"/>
      <c r="E19" s="6" t="str">
        <f>IF(D19&gt;0,"d","")</f>
        <v/>
      </c>
      <c r="F19" s="39"/>
      <c r="G19" s="6"/>
      <c r="H19" s="6" t="str">
        <f>IF(G19&gt;0,"d","")</f>
        <v/>
      </c>
      <c r="I19" s="39"/>
      <c r="J19" s="65"/>
      <c r="K19" s="65"/>
      <c r="L19" s="6" t="str">
        <f>IF(J19&gt;0,"d","")</f>
        <v/>
      </c>
      <c r="M19" s="42"/>
    </row>
    <row r="20" spans="1:17" ht="12" customHeight="1">
      <c r="A20" s="14" t="s">
        <v>208</v>
      </c>
      <c r="B20" s="6" t="str">
        <f>IF(C20&gt;0,"d","")</f>
        <v/>
      </c>
      <c r="C20" s="39"/>
      <c r="D20" s="6" t="s">
        <v>806</v>
      </c>
      <c r="E20" s="6" t="str">
        <f>IF(F20&gt;0,"d","")</f>
        <v/>
      </c>
      <c r="F20" s="39"/>
      <c r="G20" s="6" t="s">
        <v>916</v>
      </c>
      <c r="H20" s="6" t="str">
        <f>IF(I20&gt;0,"d","")</f>
        <v>d</v>
      </c>
      <c r="I20" s="39">
        <v>6</v>
      </c>
      <c r="J20" s="65" t="s">
        <v>613</v>
      </c>
      <c r="K20" s="65"/>
      <c r="L20" s="6" t="str">
        <f>IF(M20&gt;0,"d","")</f>
        <v>d</v>
      </c>
      <c r="M20" s="42">
        <v>2</v>
      </c>
      <c r="N20" s="43">
        <f>C20</f>
        <v>0</v>
      </c>
      <c r="O20" s="43">
        <f>F20</f>
        <v>0</v>
      </c>
      <c r="P20" s="43">
        <f>I20</f>
        <v>6</v>
      </c>
      <c r="Q20" s="43">
        <f>M20</f>
        <v>2</v>
      </c>
    </row>
    <row r="21" spans="1:17" ht="12" customHeight="1">
      <c r="A21" s="14"/>
      <c r="B21" s="6" t="str">
        <f>IF(A21&gt;0,"d","")</f>
        <v/>
      </c>
      <c r="C21" s="39"/>
      <c r="D21" s="6"/>
      <c r="E21" s="6" t="str">
        <f>IF(D21&gt;0,"d","")</f>
        <v/>
      </c>
      <c r="F21" s="39"/>
      <c r="G21" s="6" t="s">
        <v>209</v>
      </c>
      <c r="H21" s="6" t="str">
        <f>IF(G21&gt;0,"d","")</f>
        <v>d</v>
      </c>
      <c r="I21" s="39">
        <v>10</v>
      </c>
      <c r="J21" s="65"/>
      <c r="K21" s="65"/>
      <c r="L21" s="6" t="str">
        <f>IF(J21&gt;0,"d","")</f>
        <v/>
      </c>
      <c r="M21" s="42"/>
      <c r="N21">
        <f>LOOKUP(C21,CharPts!$A$22:$A$31,CharPts!$B$22:$B$31)</f>
        <v>0</v>
      </c>
      <c r="O21">
        <f>LOOKUP(F21,CharPts!$A$22:$A$31,CharPts!$B$22:$B$31)</f>
        <v>0</v>
      </c>
      <c r="P21">
        <f>LOOKUP(I21,CharPts!$A$22:$A$31,CharPts!$B$22:$B$31)</f>
        <v>4</v>
      </c>
      <c r="Q21">
        <f>LOOKUP(M21,CharPts!$A$22:$A$31,CharPts!$B$22:$B$31)</f>
        <v>0</v>
      </c>
    </row>
    <row r="22" spans="1:17" ht="12" customHeight="1">
      <c r="A22" s="14"/>
      <c r="B22" s="6" t="str">
        <f t="shared" ref="B22:B23" si="3">IF(A22&gt;0,"d","")</f>
        <v/>
      </c>
      <c r="C22" s="39"/>
      <c r="D22" s="6"/>
      <c r="E22" s="6" t="str">
        <f t="shared" ref="E22:E23" si="4">IF(D22&gt;0,"d","")</f>
        <v/>
      </c>
      <c r="F22" s="39"/>
      <c r="G22" s="6"/>
      <c r="H22" s="6" t="str">
        <f t="shared" ref="H22:H23" si="5">IF(G22&gt;0,"d","")</f>
        <v/>
      </c>
      <c r="I22" s="39"/>
      <c r="J22" s="65"/>
      <c r="K22" s="65"/>
      <c r="L22" s="6" t="str">
        <f>IF(J22&gt;0,"d","")</f>
        <v/>
      </c>
      <c r="M22" s="42"/>
      <c r="N22">
        <f>LOOKUP(C22,CharPts!$A$22:$A$31,CharPts!$B$22:$B$31)</f>
        <v>0</v>
      </c>
      <c r="O22">
        <f>LOOKUP(F22,CharPts!$A$22:$A$31,CharPts!$B$22:$B$31)</f>
        <v>0</v>
      </c>
      <c r="P22">
        <f>LOOKUP(I22,CharPts!$A$22:$A$31,CharPts!$B$22:$B$31)</f>
        <v>0</v>
      </c>
      <c r="Q22">
        <f>LOOKUP(M22,CharPts!$A$22:$A$31,CharPts!$B$22:$B$31)</f>
        <v>0</v>
      </c>
    </row>
    <row r="23" spans="1:17" ht="12" customHeight="1">
      <c r="A23" s="14"/>
      <c r="B23" s="6" t="str">
        <f t="shared" si="3"/>
        <v/>
      </c>
      <c r="C23" s="39"/>
      <c r="D23" s="6"/>
      <c r="E23" s="6" t="str">
        <f t="shared" si="4"/>
        <v/>
      </c>
      <c r="F23" s="39"/>
      <c r="G23" s="6"/>
      <c r="H23" s="6" t="str">
        <f t="shared" si="5"/>
        <v/>
      </c>
      <c r="I23" s="39"/>
      <c r="J23" s="65"/>
      <c r="K23" s="65"/>
      <c r="L23" s="6" t="str">
        <f>IF(J23&gt;0,"d","")</f>
        <v/>
      </c>
      <c r="M23" s="42"/>
      <c r="N23">
        <f>LOOKUP(C23,CharPts!$A$22:$A$31,CharPts!$B$22:$B$31)</f>
        <v>0</v>
      </c>
      <c r="O23">
        <f>LOOKUP(F23,CharPts!$A$22:$A$31,CharPts!$B$22:$B$31)</f>
        <v>0</v>
      </c>
      <c r="P23">
        <f>LOOKUP(I23,CharPts!$A$22:$A$31,CharPts!$B$22:$B$31)</f>
        <v>0</v>
      </c>
      <c r="Q23">
        <f>LOOKUP(M23,CharPts!$A$22:$A$31,CharPts!$B$22:$B$31)</f>
        <v>0</v>
      </c>
    </row>
    <row r="24" spans="1:17" ht="12" customHeight="1">
      <c r="A24" s="14"/>
      <c r="B24" s="6" t="str">
        <f>IF(A24&gt;0,"d","")</f>
        <v/>
      </c>
      <c r="C24" s="39"/>
      <c r="D24" s="6"/>
      <c r="E24" s="6" t="str">
        <f>IF(D24&gt;0,"d","")</f>
        <v/>
      </c>
      <c r="F24" s="39"/>
      <c r="G24" s="6"/>
      <c r="H24" s="6" t="str">
        <f>IF(G24&gt;0,"d","")</f>
        <v/>
      </c>
      <c r="I24" s="39"/>
      <c r="J24" s="65"/>
      <c r="K24" s="65"/>
      <c r="L24" s="6" t="str">
        <f>IF(J24&gt;0,"d","")</f>
        <v/>
      </c>
      <c r="M24" s="42"/>
    </row>
    <row r="25" spans="1:17" ht="12" customHeight="1">
      <c r="A25" s="14" t="s">
        <v>210</v>
      </c>
      <c r="B25" s="6" t="str">
        <f>IF(C25&gt;0,"d","")</f>
        <v/>
      </c>
      <c r="C25" s="39"/>
      <c r="D25" s="6" t="s">
        <v>873</v>
      </c>
      <c r="E25" s="6" t="str">
        <f>IF(F25&gt;0,"d","")</f>
        <v>d</v>
      </c>
      <c r="F25" s="39">
        <v>6</v>
      </c>
      <c r="G25" s="6" t="s">
        <v>211</v>
      </c>
      <c r="H25" s="6" t="str">
        <f>IF(I25&gt;0,"d","")</f>
        <v>d</v>
      </c>
      <c r="I25" s="39">
        <v>6</v>
      </c>
      <c r="J25" s="65" t="s">
        <v>711</v>
      </c>
      <c r="K25" s="65"/>
      <c r="L25" s="6" t="str">
        <f>IF(M25&gt;0,"d","")</f>
        <v>d</v>
      </c>
      <c r="M25" s="42">
        <v>6</v>
      </c>
      <c r="N25" s="43">
        <f>C25</f>
        <v>0</v>
      </c>
      <c r="O25" s="43">
        <f>F25</f>
        <v>6</v>
      </c>
      <c r="P25" s="43">
        <f>I25</f>
        <v>6</v>
      </c>
      <c r="Q25" s="43">
        <f>M25</f>
        <v>6</v>
      </c>
    </row>
    <row r="26" spans="1:17" ht="12" customHeight="1">
      <c r="A26" s="14"/>
      <c r="B26" s="6" t="str">
        <f>IF(A26&gt;0,"d","")</f>
        <v/>
      </c>
      <c r="C26" s="39"/>
      <c r="D26" s="6" t="s">
        <v>17</v>
      </c>
      <c r="E26" s="6" t="str">
        <f>IF(D26&gt;0,"d","")</f>
        <v>d</v>
      </c>
      <c r="F26" s="39">
        <v>8</v>
      </c>
      <c r="G26" s="6" t="s">
        <v>94</v>
      </c>
      <c r="H26" s="6" t="str">
        <f>IF(G26&gt;0,"d","")</f>
        <v>d</v>
      </c>
      <c r="I26" s="39">
        <v>8</v>
      </c>
      <c r="J26" s="65" t="s">
        <v>18</v>
      </c>
      <c r="K26" s="65"/>
      <c r="L26" s="6" t="str">
        <f>IF(J26&gt;0,"d","")</f>
        <v>d</v>
      </c>
      <c r="M26" s="42">
        <v>8</v>
      </c>
      <c r="N26">
        <f>LOOKUP(C26,CharPts!$A$22:$A$31,CharPts!$B$22:$B$31)</f>
        <v>0</v>
      </c>
      <c r="O26">
        <f>LOOKUP(F26,CharPts!$A$22:$A$31,CharPts!$B$22:$B$31)</f>
        <v>2</v>
      </c>
      <c r="P26">
        <f>LOOKUP(I26,CharPts!$A$22:$A$31,CharPts!$B$22:$B$31)</f>
        <v>2</v>
      </c>
      <c r="Q26">
        <f>LOOKUP(M26,CharPts!$A$22:$A$31,CharPts!$B$22:$B$31)</f>
        <v>2</v>
      </c>
    </row>
    <row r="27" spans="1:17" ht="12" customHeight="1">
      <c r="A27" s="14"/>
      <c r="B27" s="6" t="str">
        <f t="shared" ref="B27:B28" si="6">IF(A27&gt;0,"d","")</f>
        <v/>
      </c>
      <c r="C27" s="39"/>
      <c r="D27" s="6"/>
      <c r="E27" s="6" t="str">
        <f t="shared" ref="E27:E28" si="7">IF(D27&gt;0,"d","")</f>
        <v/>
      </c>
      <c r="F27" s="39"/>
      <c r="G27" s="6"/>
      <c r="H27" s="6" t="str">
        <f t="shared" ref="H27:H28" si="8">IF(G27&gt;0,"d","")</f>
        <v/>
      </c>
      <c r="I27" s="39"/>
      <c r="J27" s="65"/>
      <c r="K27" s="65"/>
      <c r="L27" s="6" t="str">
        <f>IF(J27&gt;0,"d","")</f>
        <v/>
      </c>
      <c r="M27" s="42"/>
      <c r="N27">
        <f>LOOKUP(C27,CharPts!$A$22:$A$31,CharPts!$B$22:$B$31)</f>
        <v>0</v>
      </c>
      <c r="O27">
        <f>LOOKUP(F27,CharPts!$A$22:$A$31,CharPts!$B$22:$B$31)</f>
        <v>0</v>
      </c>
      <c r="P27">
        <f>LOOKUP(I27,CharPts!$A$22:$A$31,CharPts!$B$22:$B$31)</f>
        <v>0</v>
      </c>
      <c r="Q27">
        <f>LOOKUP(M27,CharPts!$A$22:$A$31,CharPts!$B$22:$B$31)</f>
        <v>0</v>
      </c>
    </row>
    <row r="28" spans="1:17" ht="12" customHeight="1">
      <c r="A28" s="14"/>
      <c r="B28" s="6" t="str">
        <f t="shared" si="6"/>
        <v/>
      </c>
      <c r="C28" s="39"/>
      <c r="D28" s="6"/>
      <c r="E28" s="6" t="str">
        <f t="shared" si="7"/>
        <v/>
      </c>
      <c r="F28" s="39"/>
      <c r="G28" s="6"/>
      <c r="H28" s="6" t="str">
        <f t="shared" si="8"/>
        <v/>
      </c>
      <c r="I28" s="39"/>
      <c r="J28" s="65"/>
      <c r="K28" s="65"/>
      <c r="L28" s="6" t="str">
        <f>IF(J28&gt;0,"d","")</f>
        <v/>
      </c>
      <c r="M28" s="42"/>
      <c r="N28">
        <f>LOOKUP(C28,CharPts!$A$22:$A$31,CharPts!$B$22:$B$31)</f>
        <v>0</v>
      </c>
      <c r="O28">
        <f>LOOKUP(F28,CharPts!$A$22:$A$31,CharPts!$B$22:$B$31)</f>
        <v>0</v>
      </c>
      <c r="P28">
        <f>LOOKUP(I28,CharPts!$A$22:$A$31,CharPts!$B$22:$B$31)</f>
        <v>0</v>
      </c>
      <c r="Q28">
        <f>LOOKUP(M28,CharPts!$A$22:$A$31,CharPts!$B$22:$B$31)</f>
        <v>0</v>
      </c>
    </row>
    <row r="29" spans="1:17" ht="12" customHeight="1">
      <c r="A29" s="14"/>
      <c r="B29" s="6" t="str">
        <f>IF(A29&gt;0,"d","")</f>
        <v/>
      </c>
      <c r="C29" s="39"/>
      <c r="D29" s="6"/>
      <c r="E29" s="6" t="str">
        <f>IF(D29&gt;0,"d","")</f>
        <v/>
      </c>
      <c r="F29" s="39"/>
      <c r="G29" s="6"/>
      <c r="H29" s="6" t="str">
        <f>IF(G29&gt;0,"d","")</f>
        <v/>
      </c>
      <c r="I29" s="39"/>
      <c r="J29" s="65"/>
      <c r="K29" s="65"/>
      <c r="L29" s="6" t="str">
        <f>IF(J29&gt;0,"d","")</f>
        <v/>
      </c>
      <c r="M29" s="42"/>
    </row>
    <row r="30" spans="1:17" ht="12" customHeight="1">
      <c r="A30" s="14" t="s">
        <v>19</v>
      </c>
      <c r="B30" s="6" t="str">
        <f>IF(C30&gt;0,"d","")</f>
        <v>d</v>
      </c>
      <c r="C30" s="39">
        <v>6</v>
      </c>
      <c r="D30" s="6" t="s">
        <v>20</v>
      </c>
      <c r="E30" s="6" t="str">
        <f>IF(F30&gt;0,"d","")</f>
        <v>d</v>
      </c>
      <c r="F30" s="39">
        <v>2</v>
      </c>
      <c r="G30" s="6" t="s">
        <v>866</v>
      </c>
      <c r="H30" s="6" t="str">
        <f>IF(I30&gt;0,"d","")</f>
        <v/>
      </c>
      <c r="I30" s="39"/>
      <c r="J30" s="65" t="s">
        <v>21</v>
      </c>
      <c r="K30" s="65"/>
      <c r="L30" s="6" t="str">
        <f>IF(M30&gt;0,"d","")</f>
        <v>d</v>
      </c>
      <c r="M30" s="42">
        <v>2</v>
      </c>
      <c r="N30" s="43">
        <f>C30</f>
        <v>6</v>
      </c>
      <c r="O30" s="43">
        <f>F30</f>
        <v>2</v>
      </c>
      <c r="P30" s="43">
        <f>I30</f>
        <v>0</v>
      </c>
      <c r="Q30" s="43">
        <f>M30</f>
        <v>2</v>
      </c>
    </row>
    <row r="31" spans="1:17" ht="12" customHeight="1">
      <c r="A31" s="14" t="s">
        <v>22</v>
      </c>
      <c r="B31" s="6" t="str">
        <f>IF(A31&gt;0,"d","")</f>
        <v>d</v>
      </c>
      <c r="C31" s="39">
        <v>8</v>
      </c>
      <c r="D31" s="6"/>
      <c r="E31" s="6" t="str">
        <f>IF(D31&gt;0,"d","")</f>
        <v/>
      </c>
      <c r="F31" s="39"/>
      <c r="G31" s="6"/>
      <c r="H31" s="6" t="str">
        <f>IF(G31&gt;0,"d","")</f>
        <v/>
      </c>
      <c r="I31" s="39"/>
      <c r="J31" s="65"/>
      <c r="K31" s="65"/>
      <c r="L31" s="6" t="str">
        <f>IF(J31&gt;0,"d","")</f>
        <v/>
      </c>
      <c r="M31" s="42"/>
      <c r="N31">
        <f>LOOKUP(C31,CharPts!$A$22:$A$31,CharPts!$B$22:$B$31)</f>
        <v>2</v>
      </c>
      <c r="O31">
        <f>LOOKUP(F31,CharPts!$A$22:$A$31,CharPts!$B$22:$B$31)</f>
        <v>0</v>
      </c>
      <c r="P31">
        <f>LOOKUP(I31,CharPts!$A$22:$A$31,CharPts!$B$22:$B$31)</f>
        <v>0</v>
      </c>
      <c r="Q31">
        <f>LOOKUP(M31,CharPts!$A$22:$A$31,CharPts!$B$22:$B$31)</f>
        <v>0</v>
      </c>
    </row>
    <row r="32" spans="1:17" ht="12" customHeight="1">
      <c r="A32" s="14" t="s">
        <v>56</v>
      </c>
      <c r="B32" s="6" t="str">
        <f t="shared" ref="B32:B33" si="9">IF(A32&gt;0,"d","")</f>
        <v>d</v>
      </c>
      <c r="C32" s="39">
        <v>8</v>
      </c>
      <c r="D32" s="6"/>
      <c r="E32" s="6" t="str">
        <f t="shared" ref="E32:E33" si="10">IF(D32&gt;0,"d","")</f>
        <v/>
      </c>
      <c r="F32" s="39"/>
      <c r="G32" s="6"/>
      <c r="H32" s="6" t="str">
        <f t="shared" ref="H32:H33" si="11">IF(G32&gt;0,"d","")</f>
        <v/>
      </c>
      <c r="I32" s="39"/>
      <c r="J32" s="65"/>
      <c r="K32" s="65"/>
      <c r="L32" s="6" t="str">
        <f>IF(J32&gt;0,"d","")</f>
        <v/>
      </c>
      <c r="M32" s="42"/>
      <c r="N32">
        <f>LOOKUP(C32,CharPts!$A$22:$A$31,CharPts!$B$22:$B$31)</f>
        <v>2</v>
      </c>
      <c r="O32">
        <f>LOOKUP(F32,CharPts!$A$22:$A$31,CharPts!$B$22:$B$31)</f>
        <v>0</v>
      </c>
      <c r="P32">
        <f>LOOKUP(I32,CharPts!$A$22:$A$31,CharPts!$B$22:$B$31)</f>
        <v>0</v>
      </c>
      <c r="Q32">
        <f>LOOKUP(M32,CharPts!$A$22:$A$31,CharPts!$B$22:$B$31)</f>
        <v>0</v>
      </c>
    </row>
    <row r="33" spans="1:17" ht="12" customHeight="1">
      <c r="A33" s="14" t="s">
        <v>92</v>
      </c>
      <c r="B33" s="6" t="str">
        <f t="shared" si="9"/>
        <v>d</v>
      </c>
      <c r="C33" s="39">
        <v>8</v>
      </c>
      <c r="D33" s="6"/>
      <c r="E33" s="6" t="str">
        <f t="shared" si="10"/>
        <v/>
      </c>
      <c r="F33" s="39"/>
      <c r="G33" s="6"/>
      <c r="H33" s="6" t="str">
        <f t="shared" si="11"/>
        <v/>
      </c>
      <c r="I33" s="39"/>
      <c r="J33" s="65"/>
      <c r="K33" s="65"/>
      <c r="L33" s="6" t="str">
        <f>IF(J33&gt;0,"d","")</f>
        <v/>
      </c>
      <c r="M33" s="42"/>
      <c r="N33">
        <f>LOOKUP(C33,CharPts!$A$22:$A$31,CharPts!$B$22:$B$31)</f>
        <v>2</v>
      </c>
      <c r="O33">
        <f>LOOKUP(F33,CharPts!$A$22:$A$31,CharPts!$B$22:$B$31)</f>
        <v>0</v>
      </c>
      <c r="P33">
        <f>LOOKUP(I33,CharPts!$A$22:$A$31,CharPts!$B$22:$B$31)</f>
        <v>0</v>
      </c>
      <c r="Q33">
        <f>LOOKUP(M33,CharPts!$A$22:$A$31,CharPts!$B$22:$B$31)</f>
        <v>0</v>
      </c>
    </row>
    <row r="34" spans="1:17" ht="12" customHeight="1">
      <c r="A34" s="14"/>
      <c r="B34" s="6" t="str">
        <f>IF(A34&gt;0,"d","")</f>
        <v/>
      </c>
      <c r="C34" s="39"/>
      <c r="D34" s="6"/>
      <c r="E34" s="6" t="str">
        <f>IF(D34&gt;0,"d","")</f>
        <v/>
      </c>
      <c r="F34" s="39"/>
      <c r="G34" s="6"/>
      <c r="H34" s="6" t="str">
        <f>IF(G34&gt;0,"d","")</f>
        <v/>
      </c>
      <c r="I34" s="39"/>
      <c r="J34" s="65"/>
      <c r="K34" s="65"/>
      <c r="L34" s="6" t="str">
        <f>IF(J34&gt;0,"d","")</f>
        <v/>
      </c>
      <c r="M34" s="42"/>
    </row>
    <row r="35" spans="1:17" ht="12" customHeight="1">
      <c r="A35" s="14" t="s">
        <v>57</v>
      </c>
      <c r="B35" s="6" t="str">
        <f>IF(C35&gt;0,"d","")</f>
        <v/>
      </c>
      <c r="C35" s="39"/>
      <c r="D35" s="6" t="s">
        <v>58</v>
      </c>
      <c r="E35" s="6" t="str">
        <f>IF(F35&gt;0,"d","")</f>
        <v/>
      </c>
      <c r="F35" s="39"/>
      <c r="G35" s="6" t="s">
        <v>59</v>
      </c>
      <c r="H35" s="6" t="str">
        <f>IF(I35&gt;0,"d","")</f>
        <v>d</v>
      </c>
      <c r="I35" s="39">
        <v>6</v>
      </c>
      <c r="J35" s="65" t="s">
        <v>60</v>
      </c>
      <c r="K35" s="65"/>
      <c r="L35" s="6" t="str">
        <f>IF(M35&gt;0,"d","")</f>
        <v>d</v>
      </c>
      <c r="M35" s="42">
        <v>6</v>
      </c>
      <c r="N35" s="43">
        <f>C35</f>
        <v>0</v>
      </c>
      <c r="O35" s="43">
        <f>F35</f>
        <v>0</v>
      </c>
      <c r="P35" s="43">
        <f>I35</f>
        <v>6</v>
      </c>
      <c r="Q35" s="43">
        <f>M35</f>
        <v>6</v>
      </c>
    </row>
    <row r="36" spans="1:17" ht="12" customHeight="1">
      <c r="A36" s="14"/>
      <c r="B36" s="6" t="str">
        <f>IF(A36&gt;0,"d","")</f>
        <v/>
      </c>
      <c r="C36" s="39"/>
      <c r="D36" s="6"/>
      <c r="E36" s="6" t="str">
        <f>IF(D36&gt;0,"d","")</f>
        <v/>
      </c>
      <c r="F36" s="39"/>
      <c r="G36" s="6"/>
      <c r="H36" s="6" t="str">
        <f>IF(G36&gt;0,"d","")</f>
        <v/>
      </c>
      <c r="I36" s="39"/>
      <c r="J36" s="65" t="s">
        <v>61</v>
      </c>
      <c r="K36" s="65"/>
      <c r="L36" s="6" t="str">
        <f>IF(J36&gt;0,"d","")</f>
        <v>d</v>
      </c>
      <c r="M36" s="42">
        <v>8</v>
      </c>
      <c r="N36">
        <f>LOOKUP(C36,CharPts!$A$22:$A$31,CharPts!$B$22:$B$31)</f>
        <v>0</v>
      </c>
      <c r="O36">
        <f>LOOKUP(F36,CharPts!$A$22:$A$31,CharPts!$B$22:$B$31)</f>
        <v>0</v>
      </c>
      <c r="P36">
        <f>LOOKUP(I36,CharPts!$A$22:$A$31,CharPts!$B$22:$B$31)</f>
        <v>0</v>
      </c>
      <c r="Q36">
        <f>LOOKUP(M36,CharPts!$A$22:$A$31,CharPts!$B$22:$B$31)</f>
        <v>2</v>
      </c>
    </row>
    <row r="37" spans="1:17" ht="12" customHeight="1">
      <c r="A37" s="14"/>
      <c r="B37" s="6" t="str">
        <f t="shared" ref="B37:B38" si="12">IF(A37&gt;0,"d","")</f>
        <v/>
      </c>
      <c r="C37" s="39"/>
      <c r="D37" s="6"/>
      <c r="E37" s="6" t="str">
        <f t="shared" ref="E37:E38" si="13">IF(D37&gt;0,"d","")</f>
        <v/>
      </c>
      <c r="F37" s="39"/>
      <c r="G37" s="6"/>
      <c r="H37" s="6" t="str">
        <f t="shared" ref="H37:H38" si="14">IF(G37&gt;0,"d","")</f>
        <v/>
      </c>
      <c r="I37" s="39"/>
      <c r="J37" s="65"/>
      <c r="K37" s="65"/>
      <c r="L37" s="6" t="str">
        <f>IF(J37&gt;0,"d","")</f>
        <v/>
      </c>
      <c r="M37" s="42"/>
      <c r="N37">
        <f>LOOKUP(C37,CharPts!$A$22:$A$31,CharPts!$B$22:$B$31)</f>
        <v>0</v>
      </c>
      <c r="O37">
        <f>LOOKUP(F37,CharPts!$A$22:$A$31,CharPts!$B$22:$B$31)</f>
        <v>0</v>
      </c>
      <c r="P37">
        <f>LOOKUP(I37,CharPts!$A$22:$A$31,CharPts!$B$22:$B$31)</f>
        <v>0</v>
      </c>
      <c r="Q37">
        <f>LOOKUP(M37,CharPts!$A$22:$A$31,CharPts!$B$22:$B$31)</f>
        <v>0</v>
      </c>
    </row>
    <row r="38" spans="1:17" ht="12" customHeight="1">
      <c r="A38" s="14"/>
      <c r="B38" s="6" t="str">
        <f t="shared" si="12"/>
        <v/>
      </c>
      <c r="C38" s="39"/>
      <c r="D38" s="6"/>
      <c r="E38" s="6" t="str">
        <f t="shared" si="13"/>
        <v/>
      </c>
      <c r="F38" s="39"/>
      <c r="G38" s="6"/>
      <c r="H38" s="6" t="str">
        <f t="shared" si="14"/>
        <v/>
      </c>
      <c r="I38" s="39"/>
      <c r="J38" s="65"/>
      <c r="K38" s="65"/>
      <c r="L38" s="6" t="str">
        <f>IF(J38&gt;0,"d","")</f>
        <v/>
      </c>
      <c r="M38" s="42"/>
      <c r="N38">
        <f>LOOKUP(C38,CharPts!$A$22:$A$31,CharPts!$B$22:$B$31)</f>
        <v>0</v>
      </c>
      <c r="O38">
        <f>LOOKUP(F38,CharPts!$A$22:$A$31,CharPts!$B$22:$B$31)</f>
        <v>0</v>
      </c>
      <c r="P38">
        <f>LOOKUP(I38,CharPts!$A$22:$A$31,CharPts!$B$22:$B$31)</f>
        <v>0</v>
      </c>
      <c r="Q38">
        <f>LOOKUP(M38,CharPts!$A$22:$A$31,CharPts!$B$22:$B$31)</f>
        <v>0</v>
      </c>
    </row>
    <row r="39" spans="1:17" ht="12" customHeight="1">
      <c r="A39" s="14"/>
      <c r="B39" s="6" t="str">
        <f>IF(A39&gt;0,"d","")</f>
        <v/>
      </c>
      <c r="C39" s="39"/>
      <c r="D39" s="6"/>
      <c r="E39" s="6" t="str">
        <f>IF(D39&gt;0,"d","")</f>
        <v/>
      </c>
      <c r="F39" s="39"/>
      <c r="G39" s="6"/>
      <c r="H39" s="6" t="str">
        <f>IF(G39&gt;0,"d","")</f>
        <v/>
      </c>
      <c r="I39" s="39"/>
      <c r="J39" s="65"/>
      <c r="K39" s="65"/>
      <c r="L39" s="6" t="str">
        <f>IF(J39&gt;0,"d","")</f>
        <v/>
      </c>
      <c r="M39" s="42"/>
    </row>
    <row r="40" spans="1:17" ht="12" customHeight="1">
      <c r="A40" s="14" t="s">
        <v>1041</v>
      </c>
      <c r="B40" s="6" t="str">
        <f>IF(C40&gt;0,"d","")</f>
        <v>d</v>
      </c>
      <c r="C40" s="39">
        <v>2</v>
      </c>
      <c r="D40" s="6" t="s">
        <v>62</v>
      </c>
      <c r="E40" s="6" t="str">
        <f>IF(F40&gt;0,"d","")</f>
        <v>d</v>
      </c>
      <c r="F40" s="39">
        <v>6</v>
      </c>
      <c r="G40" s="6" t="s">
        <v>688</v>
      </c>
      <c r="H40" s="6" t="str">
        <f>IF(I40&gt;0,"d","")</f>
        <v>d</v>
      </c>
      <c r="I40" s="39">
        <v>6</v>
      </c>
      <c r="J40" s="65"/>
      <c r="K40" s="65"/>
      <c r="L40" s="6" t="str">
        <f>IF(M40&gt;0,"d","")</f>
        <v/>
      </c>
      <c r="M40" s="59"/>
      <c r="N40" s="43">
        <f>C40</f>
        <v>2</v>
      </c>
      <c r="O40" s="43">
        <f>F40</f>
        <v>6</v>
      </c>
      <c r="P40" s="43">
        <f>I40</f>
        <v>6</v>
      </c>
    </row>
    <row r="41" spans="1:17" ht="12" customHeight="1">
      <c r="A41" s="14"/>
      <c r="B41" s="6" t="str">
        <f>IF(A41&gt;0,"d","")</f>
        <v/>
      </c>
      <c r="C41" s="39"/>
      <c r="D41" s="6" t="s">
        <v>93</v>
      </c>
      <c r="E41" s="6" t="str">
        <f>IF(D41&gt;0,"d","")</f>
        <v>d</v>
      </c>
      <c r="F41" s="39">
        <v>8</v>
      </c>
      <c r="G41" s="6"/>
      <c r="H41" s="6" t="str">
        <f>IF(G41&gt;0,"d","")</f>
        <v/>
      </c>
      <c r="I41" s="39"/>
      <c r="J41" s="65"/>
      <c r="K41" s="65"/>
      <c r="L41" s="6" t="str">
        <f>IF(J41&gt;0,"d","")</f>
        <v/>
      </c>
      <c r="M41" s="59"/>
      <c r="N41">
        <f>LOOKUP(C41,CharPts!$A$22:$A$31,CharPts!$B$22:$B$31)</f>
        <v>0</v>
      </c>
      <c r="O41">
        <f>LOOKUP(F41,CharPts!$A$22:$A$31,CharPts!$B$22:$B$31)</f>
        <v>2</v>
      </c>
      <c r="P41">
        <f>LOOKUP(I41,CharPts!$A$22:$A$31,CharPts!$B$22:$B$31)</f>
        <v>0</v>
      </c>
    </row>
    <row r="42" spans="1:17" ht="12" customHeight="1">
      <c r="A42" s="14"/>
      <c r="B42" s="6" t="str">
        <f t="shared" ref="B42:B43" si="15">IF(A42&gt;0,"d","")</f>
        <v/>
      </c>
      <c r="C42" s="39"/>
      <c r="D42" s="6"/>
      <c r="E42" s="6" t="str">
        <f t="shared" ref="E42:E43" si="16">IF(D42&gt;0,"d","")</f>
        <v/>
      </c>
      <c r="F42" s="39"/>
      <c r="G42" s="6"/>
      <c r="H42" s="6" t="str">
        <f t="shared" ref="H42:H43" si="17">IF(G42&gt;0,"d","")</f>
        <v/>
      </c>
      <c r="I42" s="39"/>
      <c r="J42" s="65"/>
      <c r="K42" s="65"/>
      <c r="L42" s="6" t="str">
        <f>IF(J42&gt;0,"d","")</f>
        <v/>
      </c>
      <c r="M42" s="59"/>
      <c r="N42">
        <f>LOOKUP(C42,CharPts!$A$22:$A$31,CharPts!$B$22:$B$31)</f>
        <v>0</v>
      </c>
      <c r="O42">
        <f>LOOKUP(F42,CharPts!$A$22:$A$31,CharPts!$B$22:$B$31)</f>
        <v>0</v>
      </c>
      <c r="P42">
        <f>LOOKUP(I42,CharPts!$A$22:$A$31,CharPts!$B$22:$B$31)</f>
        <v>0</v>
      </c>
    </row>
    <row r="43" spans="1:17" ht="12" customHeight="1">
      <c r="A43" s="14"/>
      <c r="B43" s="6" t="str">
        <f t="shared" si="15"/>
        <v/>
      </c>
      <c r="C43" s="39"/>
      <c r="D43" s="6"/>
      <c r="E43" s="6" t="str">
        <f t="shared" si="16"/>
        <v/>
      </c>
      <c r="F43" s="39"/>
      <c r="G43" s="6"/>
      <c r="H43" s="6" t="str">
        <f t="shared" si="17"/>
        <v/>
      </c>
      <c r="I43" s="39"/>
      <c r="J43" s="65"/>
      <c r="K43" s="65"/>
      <c r="L43" s="6" t="str">
        <f>IF(J43&gt;0,"d","")</f>
        <v/>
      </c>
      <c r="M43" s="59"/>
      <c r="N43">
        <f>LOOKUP(C43,CharPts!$A$22:$A$31,CharPts!$B$22:$B$31)</f>
        <v>0</v>
      </c>
      <c r="O43">
        <f>LOOKUP(F43,CharPts!$A$22:$A$31,CharPts!$B$22:$B$31)</f>
        <v>0</v>
      </c>
      <c r="P43">
        <f>LOOKUP(I43,CharPts!$A$22:$A$31,CharPts!$B$22:$B$31)</f>
        <v>0</v>
      </c>
    </row>
    <row r="44" spans="1:17" ht="12" customHeight="1" thickBot="1">
      <c r="A44" s="18"/>
      <c r="B44" s="40" t="str">
        <f>IF(A44&gt;0,"d","")</f>
        <v/>
      </c>
      <c r="C44" s="40"/>
      <c r="D44" s="40"/>
      <c r="E44" s="40" t="str">
        <f>IF(D44&gt;0,"d","")</f>
        <v/>
      </c>
      <c r="F44" s="40"/>
      <c r="G44" s="40"/>
      <c r="H44" s="40" t="str">
        <f>IF(G44&gt;0,"d","")</f>
        <v/>
      </c>
      <c r="I44" s="40"/>
      <c r="J44" s="66"/>
      <c r="K44" s="66"/>
      <c r="L44" s="40" t="str">
        <f>IF(J44&gt;0,"d","")</f>
        <v/>
      </c>
      <c r="M44" s="19"/>
    </row>
    <row r="45" spans="1:17" ht="14" thickTop="1">
      <c r="A45" s="43"/>
      <c r="J45" s="67"/>
      <c r="K45" s="67"/>
    </row>
  </sheetData>
  <mergeCells count="68">
    <mergeCell ref="B2:E2"/>
    <mergeCell ref="B3:E3"/>
    <mergeCell ref="B4:E4"/>
    <mergeCell ref="L1:M4"/>
    <mergeCell ref="I6:J6"/>
    <mergeCell ref="K6:M6"/>
    <mergeCell ref="A6:C6"/>
    <mergeCell ref="D6:F6"/>
    <mergeCell ref="F1:F4"/>
    <mergeCell ref="G1:H2"/>
    <mergeCell ref="G3:H4"/>
    <mergeCell ref="D12:E12"/>
    <mergeCell ref="J1:K4"/>
    <mergeCell ref="G11:H11"/>
    <mergeCell ref="G12:H12"/>
    <mergeCell ref="G9:H9"/>
    <mergeCell ref="D7:E7"/>
    <mergeCell ref="D8:E8"/>
    <mergeCell ref="D9:E9"/>
    <mergeCell ref="D10:E10"/>
    <mergeCell ref="D11:E11"/>
    <mergeCell ref="G6:H6"/>
    <mergeCell ref="G7:H7"/>
    <mergeCell ref="B1:E1"/>
    <mergeCell ref="J9:L9"/>
    <mergeCell ref="J10:L10"/>
    <mergeCell ref="J11:L11"/>
    <mergeCell ref="J12:L12"/>
    <mergeCell ref="K7:M7"/>
    <mergeCell ref="K8:M8"/>
    <mergeCell ref="G8:H8"/>
    <mergeCell ref="I1:I4"/>
    <mergeCell ref="I7:J7"/>
    <mergeCell ref="I8:J8"/>
    <mergeCell ref="G10:H10"/>
    <mergeCell ref="J37:K37"/>
    <mergeCell ref="J38:K38"/>
    <mergeCell ref="J39:K39"/>
    <mergeCell ref="J31:K31"/>
    <mergeCell ref="J32:K32"/>
    <mergeCell ref="J33:K33"/>
    <mergeCell ref="J34:K34"/>
    <mergeCell ref="J35:K35"/>
    <mergeCell ref="J36:K36"/>
    <mergeCell ref="J13:K13"/>
    <mergeCell ref="J19:K19"/>
    <mergeCell ref="J21:K21"/>
    <mergeCell ref="J22:K22"/>
    <mergeCell ref="J23:K23"/>
    <mergeCell ref="J15:K15"/>
    <mergeCell ref="J18:K18"/>
    <mergeCell ref="J20:K20"/>
    <mergeCell ref="J14:K14"/>
    <mergeCell ref="J16:K16"/>
    <mergeCell ref="J17:K17"/>
    <mergeCell ref="J44:K44"/>
    <mergeCell ref="J45:K45"/>
    <mergeCell ref="J40:K40"/>
    <mergeCell ref="J41:K41"/>
    <mergeCell ref="J42:K42"/>
    <mergeCell ref="J43:K43"/>
    <mergeCell ref="J30:K30"/>
    <mergeCell ref="J24:K24"/>
    <mergeCell ref="J25:K25"/>
    <mergeCell ref="J26:K26"/>
    <mergeCell ref="J27:K27"/>
    <mergeCell ref="J28:K28"/>
    <mergeCell ref="J29:K29"/>
  </mergeCells>
  <phoneticPr fontId="8" type="noConversion"/>
  <printOptions horizontalCentered="1" verticalCentered="1"/>
  <pageMargins left="0.5" right="0.5" top="0.5" bottom="0.5" header="0.2" footer="0"/>
  <pageSetup orientation="landscape" horizontalDpi="4294967292" verticalDpi="4294967292"/>
  <headerFooter>
    <oddHeader>&amp;L&amp;D&amp;C&amp;"Bookman Old Style,Bold Italic"&amp;12Serenity RPG Character Sheet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2"/>
  <sheetViews>
    <sheetView view="pageLayout" zoomScale="125" workbookViewId="0">
      <selection sqref="A1:F1"/>
    </sheetView>
  </sheetViews>
  <sheetFormatPr baseColWidth="10" defaultRowHeight="13"/>
  <cols>
    <col min="1" max="6" width="7.140625" customWidth="1"/>
    <col min="7" max="7" width="3.5703125" customWidth="1"/>
    <col min="8" max="8" width="0.5703125" customWidth="1"/>
    <col min="9" max="9" width="3.5703125" customWidth="1"/>
    <col min="10" max="14" width="7.140625" customWidth="1"/>
    <col min="15" max="16" width="3.5703125" customWidth="1"/>
  </cols>
  <sheetData>
    <row r="1" spans="1:16" ht="13" customHeight="1" thickTop="1">
      <c r="A1" s="142" t="s">
        <v>733</v>
      </c>
      <c r="B1" s="143"/>
      <c r="C1" s="143"/>
      <c r="D1" s="143"/>
      <c r="E1" s="143"/>
      <c r="F1" s="143"/>
      <c r="G1" s="45" t="s">
        <v>920</v>
      </c>
      <c r="H1" s="31"/>
      <c r="I1" s="144" t="s">
        <v>734</v>
      </c>
      <c r="J1" s="143"/>
      <c r="K1" s="143"/>
      <c r="L1" s="143"/>
      <c r="M1" s="143"/>
      <c r="N1" s="143"/>
      <c r="O1" s="143"/>
      <c r="P1" s="34" t="s">
        <v>921</v>
      </c>
    </row>
    <row r="2" spans="1:16" ht="13" customHeight="1">
      <c r="A2" s="124" t="s">
        <v>63</v>
      </c>
      <c r="B2" s="141"/>
      <c r="C2" s="141"/>
      <c r="D2" s="141"/>
      <c r="E2" s="141"/>
      <c r="F2" s="141"/>
      <c r="G2" s="46">
        <v>4</v>
      </c>
      <c r="H2" s="32"/>
      <c r="I2" s="145" t="s">
        <v>1196</v>
      </c>
      <c r="J2" s="141"/>
      <c r="K2" s="141"/>
      <c r="L2" s="141"/>
      <c r="M2" s="141"/>
      <c r="N2" s="141"/>
      <c r="O2" s="141"/>
      <c r="P2" s="60">
        <v>2</v>
      </c>
    </row>
    <row r="3" spans="1:16" ht="13" customHeight="1">
      <c r="A3" s="124" t="s">
        <v>463</v>
      </c>
      <c r="B3" s="141"/>
      <c r="C3" s="141"/>
      <c r="D3" s="141"/>
      <c r="E3" s="141"/>
      <c r="F3" s="141"/>
      <c r="G3" s="46">
        <v>4</v>
      </c>
      <c r="H3" s="32"/>
      <c r="I3" s="145" t="s">
        <v>124</v>
      </c>
      <c r="J3" s="141"/>
      <c r="K3" s="141"/>
      <c r="L3" s="141"/>
      <c r="M3" s="141"/>
      <c r="N3" s="141"/>
      <c r="O3" s="141"/>
      <c r="P3" s="60">
        <v>2</v>
      </c>
    </row>
    <row r="4" spans="1:16" ht="13" customHeight="1">
      <c r="A4" s="124" t="s">
        <v>64</v>
      </c>
      <c r="B4" s="141"/>
      <c r="C4" s="141"/>
      <c r="D4" s="141"/>
      <c r="E4" s="141"/>
      <c r="F4" s="141"/>
      <c r="G4" s="46">
        <v>2</v>
      </c>
      <c r="H4" s="32"/>
      <c r="I4" s="145" t="s">
        <v>715</v>
      </c>
      <c r="J4" s="141"/>
      <c r="K4" s="141"/>
      <c r="L4" s="141"/>
      <c r="M4" s="141"/>
      <c r="N4" s="141"/>
      <c r="O4" s="141"/>
      <c r="P4" s="60">
        <v>2</v>
      </c>
    </row>
    <row r="5" spans="1:16" ht="13" customHeight="1">
      <c r="A5" s="124"/>
      <c r="B5" s="141"/>
      <c r="C5" s="141"/>
      <c r="D5" s="141"/>
      <c r="E5" s="141"/>
      <c r="F5" s="141"/>
      <c r="G5" s="46"/>
      <c r="H5" s="32"/>
      <c r="I5" s="145" t="s">
        <v>157</v>
      </c>
      <c r="J5" s="141"/>
      <c r="K5" s="141"/>
      <c r="L5" s="141"/>
      <c r="M5" s="141"/>
      <c r="N5" s="141"/>
      <c r="O5" s="141"/>
      <c r="P5" s="60">
        <v>2</v>
      </c>
    </row>
    <row r="6" spans="1:16" ht="13" customHeight="1">
      <c r="A6" s="124"/>
      <c r="B6" s="141"/>
      <c r="C6" s="141"/>
      <c r="D6" s="141"/>
      <c r="E6" s="141"/>
      <c r="F6" s="141"/>
      <c r="G6" s="46"/>
      <c r="H6" s="32"/>
      <c r="I6" s="145" t="s">
        <v>1007</v>
      </c>
      <c r="J6" s="141"/>
      <c r="K6" s="141"/>
      <c r="L6" s="141"/>
      <c r="M6" s="141"/>
      <c r="N6" s="141"/>
      <c r="O6" s="141"/>
      <c r="P6" s="60">
        <v>2</v>
      </c>
    </row>
    <row r="7" spans="1:16" ht="13" customHeight="1">
      <c r="A7" s="124"/>
      <c r="B7" s="141"/>
      <c r="C7" s="141"/>
      <c r="D7" s="141"/>
      <c r="E7" s="141"/>
      <c r="F7" s="141"/>
      <c r="G7" s="46"/>
      <c r="H7" s="32"/>
      <c r="I7" s="145"/>
      <c r="J7" s="141"/>
      <c r="K7" s="141"/>
      <c r="L7" s="141"/>
      <c r="M7" s="141"/>
      <c r="N7" s="141"/>
      <c r="O7" s="141"/>
      <c r="P7" s="25"/>
    </row>
    <row r="8" spans="1:16" ht="13" customHeight="1" thickBot="1">
      <c r="A8" s="118"/>
      <c r="B8" s="119"/>
      <c r="C8" s="119"/>
      <c r="D8" s="119"/>
      <c r="E8" s="119"/>
      <c r="F8" s="119"/>
      <c r="G8" s="46"/>
      <c r="H8" s="33"/>
      <c r="I8" s="146"/>
      <c r="J8" s="119"/>
      <c r="K8" s="119"/>
      <c r="L8" s="119"/>
      <c r="M8" s="119"/>
      <c r="N8" s="119"/>
      <c r="O8" s="119"/>
      <c r="P8" s="25"/>
    </row>
    <row r="9" spans="1:16" ht="13" customHeight="1" thickTop="1">
      <c r="A9" s="125" t="s">
        <v>735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</row>
    <row r="10" spans="1:16" ht="13" customHeight="1">
      <c r="A10" s="124" t="s">
        <v>534</v>
      </c>
      <c r="B10" s="67"/>
      <c r="C10" s="67"/>
      <c r="D10" s="67" t="s">
        <v>731</v>
      </c>
      <c r="E10" s="67"/>
      <c r="F10" s="67"/>
      <c r="G10" s="67"/>
      <c r="H10" s="5"/>
      <c r="I10" s="67" t="s">
        <v>732</v>
      </c>
      <c r="J10" s="67"/>
      <c r="K10" s="67"/>
      <c r="L10" s="67"/>
      <c r="M10" s="67" t="s">
        <v>731</v>
      </c>
      <c r="N10" s="67"/>
      <c r="O10" s="67"/>
      <c r="P10" s="140"/>
    </row>
    <row r="11" spans="1:16" ht="13" customHeight="1">
      <c r="A11" s="112" t="s">
        <v>158</v>
      </c>
      <c r="B11" s="113"/>
      <c r="C11" s="113"/>
      <c r="D11" s="113"/>
      <c r="E11" s="113"/>
      <c r="F11" s="113"/>
      <c r="G11" s="113"/>
      <c r="H11" s="5"/>
      <c r="I11" s="113" t="s">
        <v>168</v>
      </c>
      <c r="J11" s="113"/>
      <c r="K11" s="113"/>
      <c r="L11" s="113"/>
      <c r="M11" s="113"/>
      <c r="N11" s="113"/>
      <c r="O11" s="113"/>
      <c r="P11" s="128"/>
    </row>
    <row r="12" spans="1:16" ht="13" customHeight="1">
      <c r="A12" s="112" t="s">
        <v>159</v>
      </c>
      <c r="B12" s="113"/>
      <c r="C12" s="113"/>
      <c r="D12" s="113"/>
      <c r="E12" s="113"/>
      <c r="F12" s="113"/>
      <c r="G12" s="113"/>
      <c r="H12" s="5"/>
      <c r="I12" s="114" t="s">
        <v>99</v>
      </c>
      <c r="J12" s="114"/>
      <c r="K12" s="114"/>
      <c r="L12" s="114"/>
      <c r="M12" s="114"/>
      <c r="N12" s="114"/>
      <c r="O12" s="114"/>
      <c r="P12" s="115"/>
    </row>
    <row r="13" spans="1:16" ht="13" customHeight="1">
      <c r="A13" s="112" t="s">
        <v>10</v>
      </c>
      <c r="B13" s="113"/>
      <c r="C13" s="113"/>
      <c r="D13" s="113"/>
      <c r="E13" s="113"/>
      <c r="F13" s="113"/>
      <c r="G13" s="113"/>
      <c r="H13" s="5"/>
      <c r="I13" s="114" t="s">
        <v>25</v>
      </c>
      <c r="J13" s="114"/>
      <c r="K13" s="114"/>
      <c r="L13" s="114"/>
      <c r="M13" s="114"/>
      <c r="N13" s="114"/>
      <c r="O13" s="114"/>
      <c r="P13" s="115"/>
    </row>
    <row r="14" spans="1:16" ht="13" customHeight="1">
      <c r="A14" s="112" t="s">
        <v>160</v>
      </c>
      <c r="B14" s="113"/>
      <c r="C14" s="113"/>
      <c r="D14" s="113"/>
      <c r="E14" s="113"/>
      <c r="F14" s="113"/>
      <c r="G14" s="113"/>
      <c r="H14" s="5"/>
      <c r="I14" s="114"/>
      <c r="J14" s="114"/>
      <c r="K14" s="114"/>
      <c r="L14" s="114"/>
      <c r="M14" s="114"/>
      <c r="N14" s="114"/>
      <c r="O14" s="114"/>
      <c r="P14" s="115"/>
    </row>
    <row r="15" spans="1:16" ht="13" customHeight="1">
      <c r="A15" s="112" t="s">
        <v>161</v>
      </c>
      <c r="B15" s="113"/>
      <c r="C15" s="113"/>
      <c r="D15" s="113"/>
      <c r="E15" s="113"/>
      <c r="F15" s="113"/>
      <c r="G15" s="113"/>
      <c r="H15" s="5"/>
      <c r="I15" s="114"/>
      <c r="J15" s="114"/>
      <c r="K15" s="114"/>
      <c r="L15" s="114"/>
      <c r="M15" s="114"/>
      <c r="N15" s="114"/>
      <c r="O15" s="114"/>
      <c r="P15" s="115"/>
    </row>
    <row r="16" spans="1:16" ht="13" customHeight="1">
      <c r="A16" s="112" t="s">
        <v>162</v>
      </c>
      <c r="B16" s="113"/>
      <c r="C16" s="113"/>
      <c r="D16" s="113"/>
      <c r="E16" s="113"/>
      <c r="F16" s="113"/>
      <c r="G16" s="113"/>
      <c r="H16" s="5"/>
      <c r="I16" s="114"/>
      <c r="J16" s="114"/>
      <c r="K16" s="114"/>
      <c r="L16" s="114"/>
      <c r="M16" s="114"/>
      <c r="N16" s="114"/>
      <c r="O16" s="114"/>
      <c r="P16" s="115"/>
    </row>
    <row r="17" spans="1:16" ht="13" customHeight="1">
      <c r="A17" s="112" t="s">
        <v>163</v>
      </c>
      <c r="B17" s="113"/>
      <c r="C17" s="113"/>
      <c r="D17" s="113"/>
      <c r="E17" s="113"/>
      <c r="F17" s="113"/>
      <c r="G17" s="113"/>
      <c r="H17" s="5"/>
      <c r="I17" s="114"/>
      <c r="J17" s="114"/>
      <c r="K17" s="114"/>
      <c r="L17" s="114"/>
      <c r="M17" s="114"/>
      <c r="N17" s="114"/>
      <c r="O17" s="114"/>
      <c r="P17" s="115"/>
    </row>
    <row r="18" spans="1:16" ht="13" customHeight="1">
      <c r="A18" s="112" t="s">
        <v>164</v>
      </c>
      <c r="B18" s="113"/>
      <c r="C18" s="113"/>
      <c r="D18" s="113"/>
      <c r="E18" s="113"/>
      <c r="F18" s="113"/>
      <c r="G18" s="113"/>
      <c r="H18" s="5"/>
      <c r="I18" s="114"/>
      <c r="J18" s="114"/>
      <c r="K18" s="114"/>
      <c r="L18" s="114"/>
      <c r="M18" s="114"/>
      <c r="N18" s="114"/>
      <c r="O18" s="114"/>
      <c r="P18" s="115"/>
    </row>
    <row r="19" spans="1:16" ht="13" customHeight="1">
      <c r="A19" s="112" t="s">
        <v>165</v>
      </c>
      <c r="B19" s="113"/>
      <c r="C19" s="113"/>
      <c r="D19" s="113"/>
      <c r="E19" s="113"/>
      <c r="F19" s="113"/>
      <c r="G19" s="113"/>
      <c r="H19" s="5"/>
      <c r="I19" s="114"/>
      <c r="J19" s="114"/>
      <c r="K19" s="114"/>
      <c r="L19" s="114"/>
      <c r="M19" s="114"/>
      <c r="N19" s="114"/>
      <c r="O19" s="114"/>
      <c r="P19" s="115"/>
    </row>
    <row r="20" spans="1:16" ht="13" customHeight="1">
      <c r="A20" s="112" t="s">
        <v>166</v>
      </c>
      <c r="B20" s="113"/>
      <c r="C20" s="113"/>
      <c r="D20" s="113"/>
      <c r="E20" s="113"/>
      <c r="F20" s="113"/>
      <c r="G20" s="113"/>
      <c r="H20" s="5"/>
      <c r="I20" s="114"/>
      <c r="J20" s="114"/>
      <c r="K20" s="114"/>
      <c r="L20" s="114"/>
      <c r="M20" s="114"/>
      <c r="N20" s="114"/>
      <c r="O20" s="114"/>
      <c r="P20" s="115"/>
    </row>
    <row r="21" spans="1:16" ht="13" customHeight="1">
      <c r="A21" s="112" t="s">
        <v>167</v>
      </c>
      <c r="B21" s="113"/>
      <c r="C21" s="113"/>
      <c r="D21" s="113"/>
      <c r="E21" s="113"/>
      <c r="F21" s="113"/>
      <c r="G21" s="113"/>
      <c r="H21" s="5"/>
      <c r="I21" s="114"/>
      <c r="J21" s="114"/>
      <c r="K21" s="114"/>
      <c r="L21" s="114"/>
      <c r="M21" s="114"/>
      <c r="N21" s="114"/>
      <c r="O21" s="114"/>
      <c r="P21" s="115"/>
    </row>
    <row r="22" spans="1:16" ht="13" customHeight="1">
      <c r="A22" s="112" t="s">
        <v>96</v>
      </c>
      <c r="B22" s="113"/>
      <c r="C22" s="113"/>
      <c r="D22" s="113"/>
      <c r="E22" s="113"/>
      <c r="F22" s="113"/>
      <c r="G22" s="113"/>
      <c r="H22" s="5"/>
      <c r="I22" s="114"/>
      <c r="J22" s="114"/>
      <c r="K22" s="114"/>
      <c r="L22" s="114"/>
      <c r="M22" s="114"/>
      <c r="N22" s="114"/>
      <c r="O22" s="114"/>
      <c r="P22" s="115"/>
    </row>
    <row r="23" spans="1:16" ht="13" customHeight="1">
      <c r="A23" s="112" t="s">
        <v>97</v>
      </c>
      <c r="B23" s="113"/>
      <c r="C23" s="113"/>
      <c r="D23" s="113"/>
      <c r="E23" s="113"/>
      <c r="F23" s="113"/>
      <c r="G23" s="113"/>
      <c r="H23" s="5"/>
      <c r="I23" s="114"/>
      <c r="J23" s="114"/>
      <c r="K23" s="114"/>
      <c r="L23" s="114"/>
      <c r="M23" s="114"/>
      <c r="N23" s="114"/>
      <c r="O23" s="114"/>
      <c r="P23" s="115"/>
    </row>
    <row r="24" spans="1:16" ht="13" customHeight="1" thickBot="1">
      <c r="A24" s="118" t="s">
        <v>98</v>
      </c>
      <c r="B24" s="119"/>
      <c r="C24" s="119"/>
      <c r="D24" s="119"/>
      <c r="E24" s="119"/>
      <c r="F24" s="119"/>
      <c r="G24" s="119"/>
      <c r="H24" s="30"/>
      <c r="I24" s="116"/>
      <c r="J24" s="116"/>
      <c r="K24" s="116"/>
      <c r="L24" s="116"/>
      <c r="M24" s="116"/>
      <c r="N24" s="116"/>
      <c r="O24" s="116"/>
      <c r="P24" s="117"/>
    </row>
    <row r="25" spans="1:16" ht="13" customHeight="1" thickTop="1">
      <c r="A25" s="125" t="s">
        <v>942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</row>
    <row r="26" spans="1:16" ht="13" customHeight="1">
      <c r="A26" s="122" t="s">
        <v>608</v>
      </c>
      <c r="B26" s="110"/>
      <c r="C26" s="110"/>
      <c r="D26" s="110" t="s">
        <v>609</v>
      </c>
      <c r="E26" s="110"/>
      <c r="F26" s="110"/>
      <c r="G26" s="110"/>
      <c r="H26" s="110"/>
      <c r="I26" s="110" t="s">
        <v>748</v>
      </c>
      <c r="J26" s="110"/>
      <c r="K26" s="110"/>
      <c r="L26" s="110"/>
      <c r="M26" s="110" t="s">
        <v>831</v>
      </c>
      <c r="N26" s="110"/>
      <c r="O26" s="110"/>
      <c r="P26" s="120"/>
    </row>
    <row r="27" spans="1:16" ht="13" customHeight="1" thickBot="1">
      <c r="A27" s="123">
        <v>2000</v>
      </c>
      <c r="B27" s="111"/>
      <c r="C27" s="111"/>
      <c r="D27" s="111">
        <v>50</v>
      </c>
      <c r="E27" s="111"/>
      <c r="F27" s="111"/>
      <c r="G27" s="111"/>
      <c r="H27" s="111"/>
      <c r="I27" s="111">
        <v>50</v>
      </c>
      <c r="J27" s="111"/>
      <c r="K27" s="111"/>
      <c r="L27" s="111"/>
      <c r="M27" s="111">
        <v>20</v>
      </c>
      <c r="N27" s="111"/>
      <c r="O27" s="111"/>
      <c r="P27" s="121"/>
    </row>
    <row r="28" spans="1:16" ht="13" customHeight="1" thickTop="1">
      <c r="A28" s="125" t="s">
        <v>578</v>
      </c>
      <c r="B28" s="126"/>
      <c r="C28" s="126"/>
      <c r="D28" s="127"/>
      <c r="E28" s="130" t="s">
        <v>65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1:16" ht="13" customHeight="1">
      <c r="A29" s="124" t="s">
        <v>840</v>
      </c>
      <c r="B29" s="67"/>
      <c r="C29" s="110" t="s">
        <v>169</v>
      </c>
      <c r="D29" s="120"/>
      <c r="E29" s="13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5"/>
    </row>
    <row r="30" spans="1:16" ht="13" customHeight="1">
      <c r="A30" s="124" t="s">
        <v>841</v>
      </c>
      <c r="B30" s="67"/>
      <c r="C30" s="147" t="s">
        <v>82</v>
      </c>
      <c r="D30" s="148"/>
      <c r="E30" s="133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5"/>
    </row>
    <row r="31" spans="1:16" ht="13" customHeight="1">
      <c r="A31" s="124" t="s">
        <v>842</v>
      </c>
      <c r="B31" s="67"/>
      <c r="C31" s="110">
        <v>33</v>
      </c>
      <c r="D31" s="120"/>
      <c r="E31" s="133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5"/>
    </row>
    <row r="32" spans="1:16" ht="13" customHeight="1">
      <c r="A32" s="124" t="s">
        <v>839</v>
      </c>
      <c r="B32" s="67"/>
      <c r="C32" s="110" t="s">
        <v>83</v>
      </c>
      <c r="D32" s="120"/>
      <c r="E32" s="133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/>
    </row>
    <row r="33" spans="1:16" ht="13" customHeight="1">
      <c r="A33" s="124" t="s">
        <v>843</v>
      </c>
      <c r="B33" s="67"/>
      <c r="C33" s="110" t="s">
        <v>84</v>
      </c>
      <c r="D33" s="120"/>
      <c r="E33" s="133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</row>
    <row r="34" spans="1:16" ht="13" customHeight="1">
      <c r="A34" s="124" t="s">
        <v>1172</v>
      </c>
      <c r="B34" s="67"/>
      <c r="C34" s="110" t="s">
        <v>84</v>
      </c>
      <c r="D34" s="120"/>
      <c r="E34" s="13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</row>
    <row r="35" spans="1:16" ht="13" customHeight="1">
      <c r="A35" s="124" t="s">
        <v>1173</v>
      </c>
      <c r="B35" s="67"/>
      <c r="C35" s="110" t="s">
        <v>85</v>
      </c>
      <c r="D35" s="120"/>
      <c r="E35" s="133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</row>
    <row r="36" spans="1:16" ht="13" customHeight="1">
      <c r="A36" s="124" t="s">
        <v>850</v>
      </c>
      <c r="B36" s="67"/>
      <c r="C36" s="110" t="s">
        <v>86</v>
      </c>
      <c r="D36" s="120"/>
      <c r="E36" s="133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</row>
    <row r="37" spans="1:16" ht="13" customHeight="1">
      <c r="A37" s="124" t="s">
        <v>851</v>
      </c>
      <c r="B37" s="67"/>
      <c r="C37" s="110" t="s">
        <v>174</v>
      </c>
      <c r="D37" s="120"/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</row>
    <row r="38" spans="1:16" ht="13" customHeight="1" thickBot="1">
      <c r="A38" s="118" t="s">
        <v>759</v>
      </c>
      <c r="B38" s="119"/>
      <c r="C38" s="119"/>
      <c r="D38" s="139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8"/>
    </row>
    <row r="39" spans="1:16" ht="13" customHeight="1" thickTop="1">
      <c r="A39" s="129" t="s">
        <v>684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20"/>
    </row>
    <row r="40" spans="1:16" ht="13" customHeight="1">
      <c r="A40" s="24" t="s">
        <v>941</v>
      </c>
      <c r="B40" s="4">
        <v>1</v>
      </c>
      <c r="C40" s="4">
        <v>2</v>
      </c>
      <c r="D40" s="4">
        <v>3</v>
      </c>
      <c r="E40" s="4">
        <v>4</v>
      </c>
      <c r="F40" s="4">
        <v>5</v>
      </c>
      <c r="G40" s="110">
        <v>6</v>
      </c>
      <c r="H40" s="110"/>
      <c r="I40" s="110"/>
      <c r="J40" s="4">
        <v>7</v>
      </c>
      <c r="K40" s="4">
        <v>8</v>
      </c>
      <c r="L40" s="4">
        <v>9</v>
      </c>
      <c r="M40" s="4">
        <v>10</v>
      </c>
      <c r="N40" s="4">
        <v>11</v>
      </c>
      <c r="O40" s="110">
        <v>12</v>
      </c>
      <c r="P40" s="120"/>
    </row>
    <row r="41" spans="1:16" ht="13" customHeight="1" thickBot="1">
      <c r="A41" s="26" t="s">
        <v>683</v>
      </c>
      <c r="B41" s="27" t="s">
        <v>685</v>
      </c>
      <c r="C41" s="27" t="s">
        <v>582</v>
      </c>
      <c r="D41" s="27" t="s">
        <v>811</v>
      </c>
      <c r="E41" s="27" t="s">
        <v>812</v>
      </c>
      <c r="F41" s="27" t="s">
        <v>813</v>
      </c>
      <c r="G41" s="111" t="s">
        <v>689</v>
      </c>
      <c r="H41" s="111"/>
      <c r="I41" s="111"/>
      <c r="J41" s="27" t="s">
        <v>690</v>
      </c>
      <c r="K41" s="27" t="s">
        <v>691</v>
      </c>
      <c r="L41" s="27" t="s">
        <v>692</v>
      </c>
      <c r="M41" s="27" t="s">
        <v>693</v>
      </c>
      <c r="N41" s="27" t="s">
        <v>694</v>
      </c>
      <c r="O41" s="28"/>
      <c r="P41" s="29" t="s">
        <v>695</v>
      </c>
    </row>
    <row r="42" spans="1:16" ht="14" thickTop="1"/>
  </sheetData>
  <sheetCalcPr fullCalcOnLoad="1"/>
  <mergeCells count="85">
    <mergeCell ref="O40:P40"/>
    <mergeCell ref="I1:O1"/>
    <mergeCell ref="I2:O2"/>
    <mergeCell ref="I3:O3"/>
    <mergeCell ref="I4:O4"/>
    <mergeCell ref="I5:O5"/>
    <mergeCell ref="I6:O6"/>
    <mergeCell ref="I7:O7"/>
    <mergeCell ref="I8:O8"/>
    <mergeCell ref="G40:I40"/>
    <mergeCell ref="A9:P9"/>
    <mergeCell ref="C29:D29"/>
    <mergeCell ref="C30:D30"/>
    <mergeCell ref="C31:D31"/>
    <mergeCell ref="A25:P25"/>
    <mergeCell ref="I19:P19"/>
    <mergeCell ref="A6:F6"/>
    <mergeCell ref="A7:F7"/>
    <mergeCell ref="A8:F8"/>
    <mergeCell ref="A1:F1"/>
    <mergeCell ref="A2:F2"/>
    <mergeCell ref="A3:F3"/>
    <mergeCell ref="A4:F4"/>
    <mergeCell ref="A5:F5"/>
    <mergeCell ref="G41:I41"/>
    <mergeCell ref="I11:P11"/>
    <mergeCell ref="I12:P12"/>
    <mergeCell ref="A10:C10"/>
    <mergeCell ref="D10:G10"/>
    <mergeCell ref="A39:P39"/>
    <mergeCell ref="E28:P38"/>
    <mergeCell ref="A20:G20"/>
    <mergeCell ref="A21:G21"/>
    <mergeCell ref="A22:G22"/>
    <mergeCell ref="A16:G16"/>
    <mergeCell ref="A17:G17"/>
    <mergeCell ref="A18:G18"/>
    <mergeCell ref="C38:D38"/>
    <mergeCell ref="I10:L10"/>
    <mergeCell ref="M10:P10"/>
    <mergeCell ref="A11:G11"/>
    <mergeCell ref="A12:G12"/>
    <mergeCell ref="A13:G13"/>
    <mergeCell ref="A14:G14"/>
    <mergeCell ref="C32:D32"/>
    <mergeCell ref="A28:D28"/>
    <mergeCell ref="A29:B29"/>
    <mergeCell ref="A30:B30"/>
    <mergeCell ref="A31:B31"/>
    <mergeCell ref="A38:B38"/>
    <mergeCell ref="A26:C26"/>
    <mergeCell ref="A27:C27"/>
    <mergeCell ref="D27:G27"/>
    <mergeCell ref="D26:G26"/>
    <mergeCell ref="A32:B32"/>
    <mergeCell ref="A33:B33"/>
    <mergeCell ref="A34:B34"/>
    <mergeCell ref="A35:B35"/>
    <mergeCell ref="A36:B36"/>
    <mergeCell ref="A37:B37"/>
    <mergeCell ref="C33:D33"/>
    <mergeCell ref="C34:D34"/>
    <mergeCell ref="C35:D35"/>
    <mergeCell ref="C36:D36"/>
    <mergeCell ref="C37:D37"/>
    <mergeCell ref="I13:P13"/>
    <mergeCell ref="I14:P14"/>
    <mergeCell ref="I15:P15"/>
    <mergeCell ref="I16:P16"/>
    <mergeCell ref="I17:P17"/>
    <mergeCell ref="H26:H27"/>
    <mergeCell ref="I26:L26"/>
    <mergeCell ref="I27:L27"/>
    <mergeCell ref="A15:G15"/>
    <mergeCell ref="I23:P23"/>
    <mergeCell ref="I24:P24"/>
    <mergeCell ref="I18:P18"/>
    <mergeCell ref="A19:G19"/>
    <mergeCell ref="A23:G23"/>
    <mergeCell ref="A24:G24"/>
    <mergeCell ref="I20:P20"/>
    <mergeCell ref="I21:P21"/>
    <mergeCell ref="I22:P22"/>
    <mergeCell ref="M26:P26"/>
    <mergeCell ref="M27:P27"/>
  </mergeCells>
  <phoneticPr fontId="8" type="noConversion"/>
  <printOptions horizontalCentered="1" verticalCentered="1"/>
  <pageMargins left="0.5" right="0.5" top="0.5" bottom="0.5" header="0.2" footer="0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3"/>
  <sheetViews>
    <sheetView view="pageLayout" workbookViewId="0">
      <selection activeCell="A3" sqref="A3"/>
    </sheetView>
  </sheetViews>
  <sheetFormatPr baseColWidth="10" defaultRowHeight="13"/>
  <cols>
    <col min="1" max="1" width="16.5703125" bestFit="1" customWidth="1"/>
    <col min="2" max="2" width="13.28515625" bestFit="1" customWidth="1"/>
    <col min="3" max="3" width="13.85546875" bestFit="1" customWidth="1"/>
  </cols>
  <sheetData>
    <row r="1" spans="1:3">
      <c r="A1" s="2" t="s">
        <v>967</v>
      </c>
      <c r="B1" s="2" t="s">
        <v>968</v>
      </c>
      <c r="C1" s="2" t="s">
        <v>1064</v>
      </c>
    </row>
    <row r="2" spans="1:3">
      <c r="A2" t="s">
        <v>185</v>
      </c>
      <c r="B2" s="1" t="s">
        <v>655</v>
      </c>
      <c r="C2" s="1" t="s">
        <v>787</v>
      </c>
    </row>
    <row r="3" spans="1:3">
      <c r="A3" t="s">
        <v>156</v>
      </c>
      <c r="B3" s="1" t="s">
        <v>305</v>
      </c>
      <c r="C3" s="1" t="s">
        <v>113</v>
      </c>
    </row>
    <row r="4" spans="1:3">
      <c r="A4" t="s">
        <v>310</v>
      </c>
      <c r="B4" s="1" t="s">
        <v>311</v>
      </c>
      <c r="C4" s="3" t="s">
        <v>312</v>
      </c>
    </row>
    <row r="5" spans="1:3">
      <c r="A5" t="s">
        <v>306</v>
      </c>
      <c r="B5" s="1" t="s">
        <v>307</v>
      </c>
      <c r="C5" s="1" t="s">
        <v>113</v>
      </c>
    </row>
    <row r="6" spans="1:3">
      <c r="A6" t="s">
        <v>943</v>
      </c>
      <c r="B6" s="1" t="s">
        <v>793</v>
      </c>
      <c r="C6" s="1" t="s">
        <v>787</v>
      </c>
    </row>
    <row r="7" spans="1:3">
      <c r="A7" t="s">
        <v>300</v>
      </c>
      <c r="B7" s="1" t="s">
        <v>298</v>
      </c>
      <c r="C7" s="3" t="s">
        <v>562</v>
      </c>
    </row>
    <row r="8" spans="1:3">
      <c r="A8" t="s">
        <v>301</v>
      </c>
      <c r="B8" s="1" t="s">
        <v>299</v>
      </c>
      <c r="C8" s="1" t="s">
        <v>113</v>
      </c>
    </row>
    <row r="9" spans="1:3">
      <c r="A9" t="s">
        <v>302</v>
      </c>
      <c r="B9" s="1" t="s">
        <v>299</v>
      </c>
      <c r="C9" s="1" t="s">
        <v>113</v>
      </c>
    </row>
    <row r="10" spans="1:3">
      <c r="A10" t="s">
        <v>308</v>
      </c>
      <c r="B10" s="1" t="s">
        <v>309</v>
      </c>
      <c r="C10" s="3" t="s">
        <v>313</v>
      </c>
    </row>
    <row r="11" spans="1:3">
      <c r="A11" t="s">
        <v>587</v>
      </c>
      <c r="B11" s="1" t="s">
        <v>610</v>
      </c>
      <c r="C11" s="1" t="s">
        <v>787</v>
      </c>
    </row>
    <row r="12" spans="1:3">
      <c r="A12" t="s">
        <v>314</v>
      </c>
      <c r="B12" s="1" t="s">
        <v>311</v>
      </c>
      <c r="C12" s="3" t="s">
        <v>315</v>
      </c>
    </row>
    <row r="13" spans="1:3">
      <c r="A13" t="s">
        <v>171</v>
      </c>
      <c r="B13" s="1" t="s">
        <v>311</v>
      </c>
      <c r="C13" s="3" t="s">
        <v>315</v>
      </c>
    </row>
    <row r="14" spans="1:3">
      <c r="A14" t="s">
        <v>583</v>
      </c>
      <c r="B14" s="1" t="s">
        <v>794</v>
      </c>
      <c r="C14" s="3" t="s">
        <v>612</v>
      </c>
    </row>
    <row r="15" spans="1:3">
      <c r="A15" t="s">
        <v>172</v>
      </c>
      <c r="B15" s="1" t="s">
        <v>311</v>
      </c>
      <c r="C15" s="3" t="s">
        <v>612</v>
      </c>
    </row>
    <row r="16" spans="1:3">
      <c r="A16" t="s">
        <v>1159</v>
      </c>
      <c r="B16" s="1" t="s">
        <v>794</v>
      </c>
      <c r="C16" s="3" t="s">
        <v>471</v>
      </c>
    </row>
    <row r="17" spans="1:3">
      <c r="A17" t="s">
        <v>170</v>
      </c>
      <c r="B17" s="1" t="s">
        <v>1123</v>
      </c>
      <c r="C17" s="1" t="s">
        <v>787</v>
      </c>
    </row>
    <row r="18" spans="1:3">
      <c r="A18" t="s">
        <v>796</v>
      </c>
      <c r="B18" s="1" t="s">
        <v>1123</v>
      </c>
      <c r="C18" s="3" t="s">
        <v>560</v>
      </c>
    </row>
    <row r="19" spans="1:3">
      <c r="A19" t="s">
        <v>584</v>
      </c>
      <c r="B19" s="1" t="s">
        <v>1123</v>
      </c>
      <c r="C19" s="3" t="s">
        <v>561</v>
      </c>
    </row>
    <row r="20" spans="1:3">
      <c r="A20" t="s">
        <v>26</v>
      </c>
      <c r="B20" s="1" t="s">
        <v>27</v>
      </c>
      <c r="C20" s="1" t="s">
        <v>787</v>
      </c>
    </row>
    <row r="21" spans="1:3">
      <c r="A21" t="s">
        <v>585</v>
      </c>
      <c r="B21" s="1" t="s">
        <v>785</v>
      </c>
      <c r="C21" s="3" t="s">
        <v>562</v>
      </c>
    </row>
    <row r="22" spans="1:3">
      <c r="A22" t="s">
        <v>586</v>
      </c>
      <c r="B22" s="1" t="s">
        <v>786</v>
      </c>
      <c r="C22" s="3" t="s">
        <v>563</v>
      </c>
    </row>
    <row r="23" spans="1:3">
      <c r="A23" t="s">
        <v>28</v>
      </c>
      <c r="B23" s="1" t="s">
        <v>187</v>
      </c>
      <c r="C23" s="3" t="s">
        <v>562</v>
      </c>
    </row>
    <row r="24" spans="1:3">
      <c r="A24" t="s">
        <v>188</v>
      </c>
      <c r="B24" s="3" t="s">
        <v>104</v>
      </c>
      <c r="C24" s="1" t="s">
        <v>787</v>
      </c>
    </row>
    <row r="25" spans="1:3">
      <c r="A25" t="s">
        <v>303</v>
      </c>
      <c r="B25" s="3" t="s">
        <v>430</v>
      </c>
      <c r="C25" s="1" t="s">
        <v>787</v>
      </c>
    </row>
    <row r="26" spans="1:3">
      <c r="A26" t="s">
        <v>189</v>
      </c>
      <c r="B26" s="3" t="s">
        <v>430</v>
      </c>
      <c r="C26" s="1" t="s">
        <v>787</v>
      </c>
    </row>
    <row r="27" spans="1:3">
      <c r="A27" t="s">
        <v>304</v>
      </c>
      <c r="B27" s="3" t="s">
        <v>430</v>
      </c>
      <c r="C27" s="1" t="s">
        <v>113</v>
      </c>
    </row>
    <row r="28" spans="1:3">
      <c r="A28" t="s">
        <v>190</v>
      </c>
      <c r="B28" s="3" t="s">
        <v>104</v>
      </c>
      <c r="C28" s="1" t="s">
        <v>787</v>
      </c>
    </row>
    <row r="29" spans="1:3">
      <c r="A29" t="s">
        <v>39</v>
      </c>
      <c r="B29" s="1" t="s">
        <v>173</v>
      </c>
      <c r="C29" s="1" t="s">
        <v>787</v>
      </c>
    </row>
    <row r="30" spans="1:3">
      <c r="A30" t="s">
        <v>40</v>
      </c>
      <c r="B30" s="1" t="s">
        <v>173</v>
      </c>
      <c r="C30" s="1" t="s">
        <v>787</v>
      </c>
    </row>
    <row r="31" spans="1:3">
      <c r="A31" t="s">
        <v>41</v>
      </c>
      <c r="B31" s="1" t="s">
        <v>173</v>
      </c>
      <c r="C31" s="1" t="s">
        <v>787</v>
      </c>
    </row>
    <row r="32" spans="1:3">
      <c r="A32" t="s">
        <v>588</v>
      </c>
      <c r="B32" s="1" t="s">
        <v>611</v>
      </c>
      <c r="C32" s="3" t="s">
        <v>564</v>
      </c>
    </row>
    <row r="33" spans="1:3">
      <c r="A33" t="s">
        <v>922</v>
      </c>
      <c r="B33" s="1" t="s">
        <v>1123</v>
      </c>
      <c r="C33" s="3" t="s">
        <v>561</v>
      </c>
    </row>
  </sheetData>
  <sheetCalcPr fullCalcOnLoad="1"/>
  <sortState ref="A2:C19">
    <sortCondition ref="A3:A19"/>
  </sortState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09"/>
  <sheetViews>
    <sheetView view="pageLayout" workbookViewId="0"/>
  </sheetViews>
  <sheetFormatPr baseColWidth="10" defaultRowHeight="13"/>
  <cols>
    <col min="1" max="1" width="15.5703125" bestFit="1" customWidth="1"/>
    <col min="2" max="3" width="10.7109375" style="1"/>
  </cols>
  <sheetData>
    <row r="1" spans="1:4">
      <c r="A1" s="2" t="s">
        <v>1065</v>
      </c>
      <c r="B1" s="55" t="s">
        <v>915</v>
      </c>
      <c r="C1" s="55" t="s">
        <v>1066</v>
      </c>
      <c r="D1" s="2" t="s">
        <v>1117</v>
      </c>
    </row>
    <row r="2" spans="1:4">
      <c r="A2" t="s">
        <v>183</v>
      </c>
      <c r="B2" s="1" t="s">
        <v>917</v>
      </c>
      <c r="C2" s="1" t="s">
        <v>916</v>
      </c>
      <c r="D2" s="1" t="s">
        <v>184</v>
      </c>
    </row>
    <row r="3" spans="1:4">
      <c r="A3" t="s">
        <v>24</v>
      </c>
      <c r="B3" s="1" t="s">
        <v>917</v>
      </c>
      <c r="C3" s="1" t="s">
        <v>916</v>
      </c>
      <c r="D3" s="1" t="s">
        <v>279</v>
      </c>
    </row>
    <row r="4" spans="1:4">
      <c r="A4" t="s">
        <v>232</v>
      </c>
      <c r="B4" s="1">
        <v>1</v>
      </c>
      <c r="C4" s="1" t="s">
        <v>317</v>
      </c>
      <c r="D4" s="1" t="s">
        <v>178</v>
      </c>
    </row>
    <row r="5" spans="1:4">
      <c r="A5" t="s">
        <v>788</v>
      </c>
      <c r="B5" s="1" t="s">
        <v>917</v>
      </c>
      <c r="C5" s="1" t="s">
        <v>916</v>
      </c>
      <c r="D5" s="1" t="s">
        <v>918</v>
      </c>
    </row>
    <row r="6" spans="1:4">
      <c r="A6" t="s">
        <v>781</v>
      </c>
      <c r="B6" s="1" t="s">
        <v>917</v>
      </c>
      <c r="C6" s="1" t="s">
        <v>916</v>
      </c>
      <c r="D6" s="1" t="s">
        <v>919</v>
      </c>
    </row>
    <row r="7" spans="1:4">
      <c r="A7" t="s">
        <v>549</v>
      </c>
      <c r="B7" s="1" t="s">
        <v>917</v>
      </c>
      <c r="C7" s="1" t="s">
        <v>916</v>
      </c>
      <c r="D7" s="1" t="s">
        <v>380</v>
      </c>
    </row>
    <row r="8" spans="1:4">
      <c r="A8" t="s">
        <v>550</v>
      </c>
      <c r="B8" s="1" t="s">
        <v>917</v>
      </c>
      <c r="C8" s="1" t="s">
        <v>916</v>
      </c>
      <c r="D8" s="1" t="s">
        <v>379</v>
      </c>
    </row>
    <row r="9" spans="1:4">
      <c r="A9" t="s">
        <v>381</v>
      </c>
      <c r="B9" s="1" t="s">
        <v>917</v>
      </c>
      <c r="C9" s="1" t="s">
        <v>916</v>
      </c>
      <c r="D9" s="1" t="s">
        <v>382</v>
      </c>
    </row>
    <row r="10" spans="1:4">
      <c r="A10" t="s">
        <v>387</v>
      </c>
      <c r="B10" s="1">
        <v>1</v>
      </c>
      <c r="C10" s="1" t="s">
        <v>318</v>
      </c>
      <c r="D10" s="1" t="s">
        <v>179</v>
      </c>
    </row>
    <row r="11" spans="1:4">
      <c r="A11" t="s">
        <v>388</v>
      </c>
      <c r="B11" s="1">
        <v>1</v>
      </c>
      <c r="C11" s="1" t="s">
        <v>318</v>
      </c>
      <c r="D11" s="1" t="s">
        <v>180</v>
      </c>
    </row>
    <row r="12" spans="1:4">
      <c r="A12" t="s">
        <v>389</v>
      </c>
      <c r="B12" s="1" t="s">
        <v>435</v>
      </c>
      <c r="C12" s="1" t="s">
        <v>319</v>
      </c>
      <c r="D12" s="1" t="s">
        <v>184</v>
      </c>
    </row>
    <row r="13" spans="1:4">
      <c r="A13" t="s">
        <v>390</v>
      </c>
      <c r="B13" s="1">
        <v>1</v>
      </c>
      <c r="C13" s="1" t="s">
        <v>317</v>
      </c>
      <c r="D13" s="1" t="s">
        <v>29</v>
      </c>
    </row>
    <row r="14" spans="1:4">
      <c r="A14" t="s">
        <v>383</v>
      </c>
      <c r="B14" s="1" t="s">
        <v>917</v>
      </c>
      <c r="C14" s="1" t="s">
        <v>916</v>
      </c>
      <c r="D14" s="1" t="s">
        <v>380</v>
      </c>
    </row>
    <row r="15" spans="1:4">
      <c r="A15" t="s">
        <v>100</v>
      </c>
      <c r="B15" s="1" t="s">
        <v>709</v>
      </c>
      <c r="C15" s="1">
        <v>100</v>
      </c>
      <c r="D15" s="1" t="s">
        <v>0</v>
      </c>
    </row>
    <row r="16" spans="1:4">
      <c r="A16" t="s">
        <v>101</v>
      </c>
      <c r="B16" s="1" t="s">
        <v>709</v>
      </c>
      <c r="C16" s="1">
        <v>90</v>
      </c>
      <c r="D16" s="1" t="s">
        <v>1</v>
      </c>
    </row>
    <row r="17" spans="1:4">
      <c r="A17" t="s">
        <v>102</v>
      </c>
      <c r="B17" s="1" t="s">
        <v>709</v>
      </c>
      <c r="C17" s="1" t="s">
        <v>958</v>
      </c>
      <c r="D17" s="1" t="s">
        <v>946</v>
      </c>
    </row>
    <row r="18" spans="1:4">
      <c r="A18" t="s">
        <v>782</v>
      </c>
      <c r="B18" s="1" t="s">
        <v>917</v>
      </c>
      <c r="C18" s="1" t="s">
        <v>916</v>
      </c>
      <c r="D18" s="1" t="s">
        <v>651</v>
      </c>
    </row>
    <row r="19" spans="1:4">
      <c r="A19" t="s">
        <v>384</v>
      </c>
      <c r="B19" s="1" t="s">
        <v>917</v>
      </c>
      <c r="C19" s="1" t="s">
        <v>916</v>
      </c>
      <c r="D19" s="1" t="s">
        <v>252</v>
      </c>
    </row>
    <row r="20" spans="1:4">
      <c r="A20" t="s">
        <v>253</v>
      </c>
      <c r="B20" s="1" t="s">
        <v>917</v>
      </c>
      <c r="C20" s="1" t="s">
        <v>916</v>
      </c>
      <c r="D20" s="1" t="s">
        <v>254</v>
      </c>
    </row>
    <row r="21" spans="1:4">
      <c r="A21" t="s">
        <v>126</v>
      </c>
      <c r="B21" s="1" t="s">
        <v>917</v>
      </c>
      <c r="C21" s="1" t="s">
        <v>916</v>
      </c>
      <c r="D21" s="1" t="s">
        <v>127</v>
      </c>
    </row>
    <row r="22" spans="1:4">
      <c r="A22" t="s">
        <v>128</v>
      </c>
      <c r="B22" s="1" t="s">
        <v>129</v>
      </c>
      <c r="C22" s="1" t="s">
        <v>916</v>
      </c>
      <c r="D22" s="1" t="s">
        <v>130</v>
      </c>
    </row>
    <row r="23" spans="1:4">
      <c r="A23" t="s">
        <v>106</v>
      </c>
      <c r="B23" s="1" t="s">
        <v>917</v>
      </c>
      <c r="C23" s="1" t="s">
        <v>916</v>
      </c>
      <c r="D23" s="1" t="s">
        <v>105</v>
      </c>
    </row>
    <row r="24" spans="1:4">
      <c r="A24" t="s">
        <v>391</v>
      </c>
      <c r="B24" s="1">
        <v>1</v>
      </c>
      <c r="C24" s="1" t="s">
        <v>320</v>
      </c>
      <c r="D24" s="1" t="s">
        <v>30</v>
      </c>
    </row>
    <row r="25" spans="1:4">
      <c r="A25" t="s">
        <v>107</v>
      </c>
      <c r="B25" s="1" t="s">
        <v>917</v>
      </c>
      <c r="C25" s="1" t="s">
        <v>916</v>
      </c>
      <c r="D25" s="1" t="s">
        <v>379</v>
      </c>
    </row>
    <row r="26" spans="1:4">
      <c r="A26" t="s">
        <v>783</v>
      </c>
      <c r="B26" s="1" t="s">
        <v>917</v>
      </c>
      <c r="C26" s="1" t="s">
        <v>916</v>
      </c>
      <c r="D26" s="1" t="s">
        <v>652</v>
      </c>
    </row>
    <row r="27" spans="1:4">
      <c r="A27" t="s">
        <v>131</v>
      </c>
      <c r="B27" s="1" t="s">
        <v>917</v>
      </c>
      <c r="C27" s="1" t="s">
        <v>916</v>
      </c>
      <c r="D27" s="1" t="s">
        <v>132</v>
      </c>
    </row>
    <row r="28" spans="1:4">
      <c r="A28" t="s">
        <v>3</v>
      </c>
      <c r="B28" s="1" t="s">
        <v>637</v>
      </c>
      <c r="C28" s="1">
        <v>40</v>
      </c>
      <c r="D28" s="1" t="s">
        <v>278</v>
      </c>
    </row>
    <row r="29" spans="1:4">
      <c r="A29" t="s">
        <v>112</v>
      </c>
      <c r="B29" s="1" t="s">
        <v>637</v>
      </c>
      <c r="C29" s="1">
        <v>120</v>
      </c>
      <c r="D29" s="1" t="s">
        <v>279</v>
      </c>
    </row>
    <row r="30" spans="1:4">
      <c r="A30" t="s">
        <v>2</v>
      </c>
      <c r="B30" s="1" t="s">
        <v>637</v>
      </c>
      <c r="C30" s="1">
        <v>80</v>
      </c>
      <c r="D30" s="1" t="s">
        <v>946</v>
      </c>
    </row>
    <row r="31" spans="1:4">
      <c r="A31" t="s">
        <v>947</v>
      </c>
      <c r="B31" s="1" t="s">
        <v>638</v>
      </c>
      <c r="C31" s="1" t="s">
        <v>959</v>
      </c>
      <c r="D31" s="1" t="s">
        <v>946</v>
      </c>
    </row>
    <row r="32" spans="1:4">
      <c r="A32" t="s">
        <v>392</v>
      </c>
      <c r="B32" s="1">
        <v>1</v>
      </c>
      <c r="C32" s="1" t="s">
        <v>317</v>
      </c>
      <c r="D32" s="1" t="s">
        <v>178</v>
      </c>
    </row>
    <row r="33" spans="1:4">
      <c r="A33" t="s">
        <v>948</v>
      </c>
      <c r="B33" s="1" t="s">
        <v>67</v>
      </c>
      <c r="C33" s="1" t="s">
        <v>960</v>
      </c>
      <c r="D33" s="1" t="s">
        <v>946</v>
      </c>
    </row>
    <row r="34" spans="1:4">
      <c r="A34" t="s">
        <v>333</v>
      </c>
      <c r="B34" s="1" t="s">
        <v>334</v>
      </c>
      <c r="C34" s="1" t="s">
        <v>317</v>
      </c>
      <c r="D34" s="1" t="s">
        <v>335</v>
      </c>
    </row>
    <row r="35" spans="1:4">
      <c r="A35" t="s">
        <v>233</v>
      </c>
      <c r="B35" s="1" t="s">
        <v>483</v>
      </c>
      <c r="C35" s="1" t="s">
        <v>321</v>
      </c>
      <c r="D35" s="1" t="s">
        <v>336</v>
      </c>
    </row>
    <row r="36" spans="1:4">
      <c r="A36" t="s">
        <v>108</v>
      </c>
      <c r="B36" s="1" t="s">
        <v>917</v>
      </c>
      <c r="C36" s="1" t="s">
        <v>916</v>
      </c>
      <c r="D36" s="1" t="s">
        <v>382</v>
      </c>
    </row>
    <row r="37" spans="1:4">
      <c r="A37" t="s">
        <v>393</v>
      </c>
      <c r="B37" s="1">
        <v>1</v>
      </c>
      <c r="C37" s="1" t="s">
        <v>318</v>
      </c>
      <c r="D37" s="1" t="s">
        <v>116</v>
      </c>
    </row>
    <row r="38" spans="1:4">
      <c r="A38" t="s">
        <v>949</v>
      </c>
      <c r="B38" s="1" t="s">
        <v>639</v>
      </c>
      <c r="C38" s="1" t="s">
        <v>961</v>
      </c>
      <c r="D38" s="1" t="s">
        <v>825</v>
      </c>
    </row>
    <row r="39" spans="1:4">
      <c r="A39" t="s">
        <v>109</v>
      </c>
      <c r="B39" s="1" t="s">
        <v>917</v>
      </c>
      <c r="C39" s="1" t="s">
        <v>916</v>
      </c>
      <c r="D39" s="1" t="s">
        <v>105</v>
      </c>
    </row>
    <row r="40" spans="1:4">
      <c r="A40" t="s">
        <v>784</v>
      </c>
      <c r="B40" s="1" t="s">
        <v>917</v>
      </c>
      <c r="C40" s="1" t="s">
        <v>916</v>
      </c>
      <c r="D40" s="1" t="s">
        <v>470</v>
      </c>
    </row>
    <row r="41" spans="1:4">
      <c r="A41" t="s">
        <v>394</v>
      </c>
      <c r="B41" s="1">
        <v>1</v>
      </c>
      <c r="C41" s="1" t="s">
        <v>317</v>
      </c>
      <c r="D41" s="1" t="s">
        <v>379</v>
      </c>
    </row>
    <row r="42" spans="1:4">
      <c r="A42" t="s">
        <v>913</v>
      </c>
      <c r="B42" s="1" t="s">
        <v>917</v>
      </c>
      <c r="C42" s="1" t="s">
        <v>916</v>
      </c>
      <c r="D42" s="1" t="s">
        <v>944</v>
      </c>
    </row>
    <row r="43" spans="1:4">
      <c r="A43" t="s">
        <v>263</v>
      </c>
      <c r="B43" s="1">
        <v>1</v>
      </c>
      <c r="C43" s="1" t="s">
        <v>280</v>
      </c>
      <c r="D43" s="1" t="s">
        <v>29</v>
      </c>
    </row>
    <row r="44" spans="1:4">
      <c r="A44" t="s">
        <v>914</v>
      </c>
      <c r="B44" s="1" t="s">
        <v>917</v>
      </c>
      <c r="C44" s="1" t="s">
        <v>916</v>
      </c>
      <c r="D44" s="1" t="s">
        <v>945</v>
      </c>
    </row>
    <row r="45" spans="1:4">
      <c r="A45" t="s">
        <v>110</v>
      </c>
      <c r="B45" s="1" t="s">
        <v>917</v>
      </c>
      <c r="C45" s="1" t="s">
        <v>916</v>
      </c>
      <c r="D45" s="1" t="s">
        <v>113</v>
      </c>
    </row>
    <row r="46" spans="1:4">
      <c r="A46" t="s">
        <v>255</v>
      </c>
      <c r="B46" s="1" t="s">
        <v>436</v>
      </c>
      <c r="C46" s="1" t="s">
        <v>321</v>
      </c>
      <c r="D46" s="1" t="s">
        <v>179</v>
      </c>
    </row>
    <row r="47" spans="1:4">
      <c r="A47" t="s">
        <v>1015</v>
      </c>
      <c r="B47" s="1" t="s">
        <v>917</v>
      </c>
      <c r="C47" s="1" t="s">
        <v>916</v>
      </c>
      <c r="D47" s="1" t="s">
        <v>946</v>
      </c>
    </row>
    <row r="48" spans="1:4">
      <c r="A48" t="s">
        <v>76</v>
      </c>
      <c r="B48" s="1" t="s">
        <v>417</v>
      </c>
      <c r="C48" s="1" t="s">
        <v>373</v>
      </c>
      <c r="D48" s="1" t="s">
        <v>378</v>
      </c>
    </row>
    <row r="49" spans="1:4">
      <c r="A49" t="s">
        <v>234</v>
      </c>
      <c r="B49" s="1" t="s">
        <v>417</v>
      </c>
      <c r="C49" s="1" t="s">
        <v>374</v>
      </c>
      <c r="D49" s="1" t="s">
        <v>52</v>
      </c>
    </row>
    <row r="50" spans="1:4">
      <c r="A50" t="s">
        <v>281</v>
      </c>
      <c r="B50" s="1" t="s">
        <v>416</v>
      </c>
      <c r="C50" s="1">
        <v>300</v>
      </c>
      <c r="D50" s="1" t="s">
        <v>283</v>
      </c>
    </row>
    <row r="51" spans="1:4">
      <c r="A51" t="s">
        <v>367</v>
      </c>
      <c r="B51" s="1" t="s">
        <v>418</v>
      </c>
      <c r="C51" s="1" t="s">
        <v>375</v>
      </c>
      <c r="D51" s="1" t="s">
        <v>179</v>
      </c>
    </row>
    <row r="52" spans="1:4">
      <c r="A52" t="s">
        <v>370</v>
      </c>
      <c r="B52" s="1">
        <v>1</v>
      </c>
      <c r="C52" s="1" t="s">
        <v>377</v>
      </c>
      <c r="D52" s="1" t="s">
        <v>55</v>
      </c>
    </row>
    <row r="53" spans="1:4">
      <c r="A53" t="s">
        <v>368</v>
      </c>
      <c r="B53" s="1" t="s">
        <v>372</v>
      </c>
      <c r="C53" s="1" t="s">
        <v>376</v>
      </c>
      <c r="D53" s="1" t="s">
        <v>53</v>
      </c>
    </row>
    <row r="54" spans="1:4">
      <c r="A54" t="s">
        <v>369</v>
      </c>
      <c r="B54" s="1" t="s">
        <v>371</v>
      </c>
      <c r="C54" s="1" t="s">
        <v>176</v>
      </c>
      <c r="D54" s="1" t="s">
        <v>54</v>
      </c>
    </row>
    <row r="55" spans="1:4">
      <c r="A55" t="s">
        <v>114</v>
      </c>
      <c r="B55" s="1" t="s">
        <v>917</v>
      </c>
      <c r="C55" s="1" t="s">
        <v>916</v>
      </c>
      <c r="D55" s="1" t="s">
        <v>254</v>
      </c>
    </row>
    <row r="56" spans="1:4">
      <c r="A56" t="s">
        <v>284</v>
      </c>
      <c r="B56" s="1">
        <v>1</v>
      </c>
      <c r="C56" s="1" t="s">
        <v>285</v>
      </c>
      <c r="D56" s="1" t="s">
        <v>279</v>
      </c>
    </row>
    <row r="57" spans="1:4">
      <c r="A57" t="s">
        <v>437</v>
      </c>
      <c r="B57" s="3" t="s">
        <v>438</v>
      </c>
      <c r="C57" s="1" t="s">
        <v>317</v>
      </c>
      <c r="D57" s="1" t="s">
        <v>29</v>
      </c>
    </row>
    <row r="58" spans="1:4">
      <c r="A58" t="s">
        <v>286</v>
      </c>
      <c r="B58" s="1" t="s">
        <v>282</v>
      </c>
      <c r="C58" s="1" t="s">
        <v>287</v>
      </c>
      <c r="D58" s="1" t="s">
        <v>288</v>
      </c>
    </row>
    <row r="59" spans="1:4">
      <c r="A59" t="s">
        <v>256</v>
      </c>
      <c r="B59" s="3" t="s">
        <v>438</v>
      </c>
      <c r="C59" s="1" t="s">
        <v>322</v>
      </c>
      <c r="D59" s="1" t="s">
        <v>180</v>
      </c>
    </row>
    <row r="60" spans="1:4">
      <c r="A60" t="s">
        <v>257</v>
      </c>
      <c r="B60" s="1" t="s">
        <v>439</v>
      </c>
      <c r="C60" s="1" t="s">
        <v>323</v>
      </c>
      <c r="D60" s="1" t="s">
        <v>178</v>
      </c>
    </row>
    <row r="61" spans="1:4">
      <c r="A61" t="s">
        <v>258</v>
      </c>
      <c r="B61" s="3" t="s">
        <v>440</v>
      </c>
      <c r="C61" s="1" t="s">
        <v>174</v>
      </c>
      <c r="D61" s="1" t="s">
        <v>116</v>
      </c>
    </row>
    <row r="62" spans="1:4">
      <c r="A62" t="s">
        <v>259</v>
      </c>
      <c r="B62" s="1" t="s">
        <v>441</v>
      </c>
      <c r="C62" s="1" t="s">
        <v>175</v>
      </c>
      <c r="D62" s="1" t="s">
        <v>184</v>
      </c>
    </row>
    <row r="63" spans="1:4">
      <c r="A63" t="s">
        <v>859</v>
      </c>
      <c r="B63" s="1" t="s">
        <v>878</v>
      </c>
      <c r="C63" s="1" t="s">
        <v>705</v>
      </c>
      <c r="D63" s="1" t="s">
        <v>955</v>
      </c>
    </row>
    <row r="64" spans="1:4">
      <c r="A64" t="s">
        <v>186</v>
      </c>
      <c r="B64" s="1" t="s">
        <v>442</v>
      </c>
      <c r="C64" s="1" t="s">
        <v>319</v>
      </c>
      <c r="D64" s="1" t="s">
        <v>178</v>
      </c>
    </row>
    <row r="65" spans="1:4">
      <c r="A65" t="s">
        <v>31</v>
      </c>
      <c r="B65" s="1" t="s">
        <v>877</v>
      </c>
      <c r="C65" s="1" t="s">
        <v>705</v>
      </c>
      <c r="D65" s="1" t="s">
        <v>470</v>
      </c>
    </row>
    <row r="66" spans="1:4">
      <c r="A66" t="s">
        <v>141</v>
      </c>
      <c r="B66" s="1">
        <v>1</v>
      </c>
      <c r="C66" s="1" t="s">
        <v>275</v>
      </c>
      <c r="D66" s="1" t="s">
        <v>274</v>
      </c>
    </row>
    <row r="67" spans="1:4">
      <c r="A67" t="s">
        <v>115</v>
      </c>
      <c r="B67" s="1" t="s">
        <v>917</v>
      </c>
      <c r="C67" s="1" t="s">
        <v>916</v>
      </c>
      <c r="D67" s="1" t="s">
        <v>116</v>
      </c>
    </row>
    <row r="68" spans="1:4">
      <c r="A68" t="s">
        <v>532</v>
      </c>
      <c r="B68" s="1" t="s">
        <v>752</v>
      </c>
      <c r="C68" s="1" t="s">
        <v>706</v>
      </c>
      <c r="D68" s="1" t="s">
        <v>956</v>
      </c>
    </row>
    <row r="69" spans="1:4">
      <c r="A69" t="s">
        <v>533</v>
      </c>
      <c r="B69" s="1" t="s">
        <v>756</v>
      </c>
      <c r="C69" s="1" t="s">
        <v>276</v>
      </c>
      <c r="D69" s="1" t="s">
        <v>956</v>
      </c>
    </row>
    <row r="70" spans="1:4">
      <c r="A70" t="s">
        <v>277</v>
      </c>
      <c r="B70" s="1">
        <v>1</v>
      </c>
      <c r="C70" s="1" t="s">
        <v>285</v>
      </c>
      <c r="D70" s="1" t="s">
        <v>288</v>
      </c>
    </row>
    <row r="71" spans="1:4">
      <c r="A71" t="s">
        <v>412</v>
      </c>
      <c r="B71" s="1" t="s">
        <v>413</v>
      </c>
      <c r="C71" s="1" t="s">
        <v>414</v>
      </c>
      <c r="D71" s="1" t="s">
        <v>288</v>
      </c>
    </row>
    <row r="72" spans="1:4">
      <c r="A72" t="s">
        <v>415</v>
      </c>
      <c r="B72" s="1" t="s">
        <v>419</v>
      </c>
      <c r="C72" s="1" t="s">
        <v>289</v>
      </c>
      <c r="D72" s="1" t="s">
        <v>143</v>
      </c>
    </row>
    <row r="73" spans="1:4">
      <c r="A73" t="s">
        <v>260</v>
      </c>
      <c r="B73" s="3" t="s">
        <v>443</v>
      </c>
      <c r="C73" s="1" t="s">
        <v>176</v>
      </c>
      <c r="D73" s="1" t="s">
        <v>32</v>
      </c>
    </row>
    <row r="74" spans="1:4">
      <c r="A74" t="s">
        <v>147</v>
      </c>
      <c r="B74" s="1" t="s">
        <v>145</v>
      </c>
      <c r="C74" s="1" t="s">
        <v>148</v>
      </c>
      <c r="D74" s="1" t="s">
        <v>143</v>
      </c>
    </row>
    <row r="75" spans="1:4">
      <c r="A75" t="s">
        <v>144</v>
      </c>
      <c r="B75" s="1" t="s">
        <v>145</v>
      </c>
      <c r="C75" s="1" t="s">
        <v>146</v>
      </c>
      <c r="D75" s="1" t="s">
        <v>956</v>
      </c>
    </row>
    <row r="76" spans="1:4">
      <c r="A76" t="s">
        <v>149</v>
      </c>
      <c r="B76" s="1">
        <v>1</v>
      </c>
      <c r="C76" s="1" t="s">
        <v>151</v>
      </c>
      <c r="D76" s="1" t="s">
        <v>150</v>
      </c>
    </row>
    <row r="77" spans="1:4">
      <c r="A77" t="s">
        <v>736</v>
      </c>
      <c r="B77" s="1" t="s">
        <v>753</v>
      </c>
      <c r="C77" s="1" t="s">
        <v>707</v>
      </c>
      <c r="D77" s="1" t="s">
        <v>956</v>
      </c>
    </row>
    <row r="78" spans="1:4">
      <c r="A78" t="s">
        <v>823</v>
      </c>
      <c r="B78" s="1" t="s">
        <v>754</v>
      </c>
      <c r="C78" s="1" t="s">
        <v>682</v>
      </c>
      <c r="D78" s="1" t="s">
        <v>957</v>
      </c>
    </row>
    <row r="79" spans="1:4">
      <c r="A79" t="s">
        <v>219</v>
      </c>
      <c r="B79" s="1" t="s">
        <v>917</v>
      </c>
      <c r="C79" s="1" t="s">
        <v>916</v>
      </c>
      <c r="D79" s="1" t="s">
        <v>220</v>
      </c>
    </row>
    <row r="80" spans="1:4">
      <c r="A80" t="s">
        <v>261</v>
      </c>
      <c r="B80" s="1" t="s">
        <v>444</v>
      </c>
      <c r="C80" s="1" t="s">
        <v>177</v>
      </c>
      <c r="D80" s="1" t="s">
        <v>32</v>
      </c>
    </row>
    <row r="81" spans="1:4">
      <c r="A81" t="s">
        <v>212</v>
      </c>
      <c r="B81" s="1">
        <v>1</v>
      </c>
      <c r="C81" s="1" t="s">
        <v>215</v>
      </c>
      <c r="D81" s="1" t="s">
        <v>955</v>
      </c>
    </row>
    <row r="82" spans="1:4">
      <c r="A82" t="s">
        <v>213</v>
      </c>
      <c r="B82" s="1" t="s">
        <v>66</v>
      </c>
      <c r="C82" s="1" t="s">
        <v>214</v>
      </c>
      <c r="D82" s="1" t="s">
        <v>955</v>
      </c>
    </row>
    <row r="83" spans="1:4">
      <c r="A83" t="s">
        <v>216</v>
      </c>
      <c r="B83" s="1" t="s">
        <v>68</v>
      </c>
      <c r="C83" s="1" t="s">
        <v>214</v>
      </c>
      <c r="D83" s="1" t="s">
        <v>69</v>
      </c>
    </row>
    <row r="84" spans="1:4">
      <c r="A84" t="s">
        <v>70</v>
      </c>
      <c r="B84" s="1" t="s">
        <v>71</v>
      </c>
      <c r="C84" s="1" t="s">
        <v>214</v>
      </c>
      <c r="D84" s="1" t="s">
        <v>955</v>
      </c>
    </row>
    <row r="85" spans="1:4">
      <c r="A85" t="s">
        <v>72</v>
      </c>
      <c r="B85" s="1" t="s">
        <v>71</v>
      </c>
      <c r="C85" s="1" t="s">
        <v>73</v>
      </c>
      <c r="D85" s="1" t="s">
        <v>955</v>
      </c>
    </row>
    <row r="86" spans="1:4">
      <c r="A86" t="s">
        <v>152</v>
      </c>
      <c r="B86" s="1" t="s">
        <v>755</v>
      </c>
      <c r="C86" s="1" t="s">
        <v>708</v>
      </c>
      <c r="D86" s="1" t="s">
        <v>955</v>
      </c>
    </row>
    <row r="87" spans="1:4">
      <c r="A87" t="s">
        <v>262</v>
      </c>
      <c r="B87" s="1">
        <v>1</v>
      </c>
      <c r="C87" s="1" t="s">
        <v>320</v>
      </c>
      <c r="D87" s="1" t="s">
        <v>29</v>
      </c>
    </row>
    <row r="88" spans="1:4">
      <c r="A88" t="s">
        <v>431</v>
      </c>
      <c r="B88" s="1">
        <v>1</v>
      </c>
      <c r="C88" s="1" t="s">
        <v>318</v>
      </c>
      <c r="D88" s="1" t="s">
        <v>332</v>
      </c>
    </row>
    <row r="89" spans="1:4">
      <c r="A89" t="s">
        <v>432</v>
      </c>
      <c r="B89" s="1">
        <v>1</v>
      </c>
      <c r="C89" s="1" t="s">
        <v>317</v>
      </c>
      <c r="D89" s="1" t="s">
        <v>332</v>
      </c>
    </row>
    <row r="90" spans="1:4">
      <c r="A90" t="s">
        <v>74</v>
      </c>
      <c r="B90" s="1">
        <v>1</v>
      </c>
      <c r="C90" s="1" t="s">
        <v>275</v>
      </c>
      <c r="D90" s="1" t="s">
        <v>332</v>
      </c>
    </row>
    <row r="91" spans="1:4">
      <c r="A91" t="s">
        <v>221</v>
      </c>
      <c r="B91" s="1" t="s">
        <v>917</v>
      </c>
      <c r="C91" s="1" t="s">
        <v>916</v>
      </c>
      <c r="D91" s="1" t="s">
        <v>105</v>
      </c>
    </row>
    <row r="92" spans="1:4">
      <c r="A92" t="s">
        <v>433</v>
      </c>
      <c r="B92" s="1">
        <v>1</v>
      </c>
      <c r="C92" s="1" t="s">
        <v>317</v>
      </c>
      <c r="D92" s="1" t="s">
        <v>178</v>
      </c>
    </row>
    <row r="93" spans="1:4">
      <c r="A93" t="s">
        <v>222</v>
      </c>
      <c r="B93" s="1" t="s">
        <v>917</v>
      </c>
      <c r="C93" s="1" t="s">
        <v>916</v>
      </c>
      <c r="D93" s="1" t="s">
        <v>223</v>
      </c>
    </row>
    <row r="94" spans="1:4">
      <c r="A94" t="s">
        <v>133</v>
      </c>
      <c r="B94" s="1" t="s">
        <v>917</v>
      </c>
      <c r="C94" s="1" t="s">
        <v>916</v>
      </c>
      <c r="D94" s="1" t="s">
        <v>224</v>
      </c>
    </row>
    <row r="95" spans="1:4">
      <c r="A95" t="s">
        <v>434</v>
      </c>
      <c r="B95" s="1" t="s">
        <v>316</v>
      </c>
      <c r="C95" s="1" t="s">
        <v>323</v>
      </c>
      <c r="D95" s="1" t="s">
        <v>224</v>
      </c>
    </row>
    <row r="96" spans="1:4">
      <c r="A96" t="s">
        <v>824</v>
      </c>
      <c r="B96" s="1" t="s">
        <v>757</v>
      </c>
      <c r="C96" s="1" t="s">
        <v>75</v>
      </c>
      <c r="D96" s="1" t="s">
        <v>470</v>
      </c>
    </row>
    <row r="97" spans="1:4">
      <c r="A97" t="s">
        <v>134</v>
      </c>
      <c r="B97" s="1" t="s">
        <v>917</v>
      </c>
      <c r="C97" s="1" t="s">
        <v>916</v>
      </c>
      <c r="D97" s="1" t="s">
        <v>470</v>
      </c>
    </row>
    <row r="98" spans="1:4">
      <c r="A98" t="s">
        <v>1115</v>
      </c>
      <c r="B98" s="1" t="s">
        <v>917</v>
      </c>
      <c r="C98" s="1" t="s">
        <v>916</v>
      </c>
      <c r="D98" s="1" t="s">
        <v>470</v>
      </c>
    </row>
    <row r="99" spans="1:4">
      <c r="A99" t="s">
        <v>77</v>
      </c>
      <c r="B99" s="1" t="s">
        <v>917</v>
      </c>
      <c r="C99" s="1" t="s">
        <v>916</v>
      </c>
      <c r="D99" s="1" t="s">
        <v>470</v>
      </c>
    </row>
    <row r="100" spans="1:4">
      <c r="A100" t="s">
        <v>225</v>
      </c>
      <c r="B100" s="1" t="s">
        <v>917</v>
      </c>
      <c r="C100" s="1" t="s">
        <v>916</v>
      </c>
      <c r="D100" s="1" t="s">
        <v>105</v>
      </c>
    </row>
    <row r="101" spans="1:4">
      <c r="A101" t="s">
        <v>1116</v>
      </c>
      <c r="B101" s="1" t="s">
        <v>917</v>
      </c>
      <c r="C101" s="1" t="s">
        <v>916</v>
      </c>
      <c r="D101" s="1" t="s">
        <v>946</v>
      </c>
    </row>
    <row r="102" spans="1:4">
      <c r="A102" t="s">
        <v>78</v>
      </c>
      <c r="B102" s="1" t="s">
        <v>917</v>
      </c>
      <c r="C102" s="1" t="s">
        <v>916</v>
      </c>
      <c r="D102" s="1" t="s">
        <v>142</v>
      </c>
    </row>
    <row r="103" spans="1:4">
      <c r="A103" t="s">
        <v>79</v>
      </c>
      <c r="B103" s="1" t="s">
        <v>917</v>
      </c>
      <c r="C103" s="1" t="s">
        <v>916</v>
      </c>
      <c r="D103" s="1" t="s">
        <v>470</v>
      </c>
    </row>
    <row r="104" spans="1:4">
      <c r="A104" t="s">
        <v>80</v>
      </c>
      <c r="B104" s="1" t="s">
        <v>917</v>
      </c>
      <c r="C104" s="1" t="s">
        <v>916</v>
      </c>
      <c r="D104" s="1" t="s">
        <v>944</v>
      </c>
    </row>
    <row r="105" spans="1:4">
      <c r="A105" t="s">
        <v>81</v>
      </c>
      <c r="B105" s="1" t="s">
        <v>917</v>
      </c>
      <c r="C105" s="1" t="s">
        <v>916</v>
      </c>
      <c r="D105" s="1" t="s">
        <v>288</v>
      </c>
    </row>
    <row r="106" spans="1:4" ht="13" customHeight="1">
      <c r="A106" t="s">
        <v>226</v>
      </c>
      <c r="B106" s="1" t="s">
        <v>917</v>
      </c>
      <c r="C106" s="1" t="s">
        <v>916</v>
      </c>
      <c r="D106" s="1" t="s">
        <v>254</v>
      </c>
    </row>
    <row r="107" spans="1:4">
      <c r="A107" t="s">
        <v>227</v>
      </c>
      <c r="B107" s="1" t="s">
        <v>917</v>
      </c>
      <c r="C107" s="1" t="s">
        <v>916</v>
      </c>
      <c r="D107" s="1" t="s">
        <v>254</v>
      </c>
    </row>
    <row r="108" spans="1:4">
      <c r="A108" t="s">
        <v>228</v>
      </c>
      <c r="B108" s="1" t="s">
        <v>917</v>
      </c>
      <c r="C108" s="1" t="s">
        <v>916</v>
      </c>
      <c r="D108" s="1" t="s">
        <v>230</v>
      </c>
    </row>
    <row r="109" spans="1:4">
      <c r="A109" t="s">
        <v>229</v>
      </c>
      <c r="B109" s="1" t="s">
        <v>917</v>
      </c>
      <c r="C109" s="1" t="s">
        <v>916</v>
      </c>
      <c r="D109" s="1" t="s">
        <v>231</v>
      </c>
    </row>
  </sheetData>
  <sheetCalcPr fullCalcOnLoad="1"/>
  <sortState ref="A2:D109">
    <sortCondition ref="A3:A109"/>
  </sortState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1"/>
  <sheetViews>
    <sheetView view="pageLayout" workbookViewId="0">
      <selection activeCell="F17" sqref="F17"/>
    </sheetView>
  </sheetViews>
  <sheetFormatPr baseColWidth="10" defaultRowHeight="13"/>
  <sheetData>
    <row r="1" spans="1:6">
      <c r="A1" t="s">
        <v>1118</v>
      </c>
      <c r="C1" t="s">
        <v>890</v>
      </c>
      <c r="E1" s="44" t="s">
        <v>773</v>
      </c>
      <c r="F1">
        <v>42</v>
      </c>
    </row>
    <row r="2" spans="1:6">
      <c r="A2">
        <v>4</v>
      </c>
      <c r="B2">
        <v>4</v>
      </c>
      <c r="E2" s="44"/>
      <c r="F2">
        <v>62</v>
      </c>
    </row>
    <row r="3" spans="1:6">
      <c r="A3">
        <v>6</v>
      </c>
      <c r="B3">
        <v>6</v>
      </c>
      <c r="C3">
        <f>B3*4</f>
        <v>24</v>
      </c>
      <c r="E3" s="44"/>
      <c r="F3">
        <f>SUM(F1:F2)</f>
        <v>104</v>
      </c>
    </row>
    <row r="4" spans="1:6">
      <c r="A4">
        <v>8</v>
      </c>
      <c r="B4">
        <v>8</v>
      </c>
      <c r="C4">
        <f t="shared" ref="C4:C12" si="0">B4*4</f>
        <v>32</v>
      </c>
      <c r="E4" s="44"/>
    </row>
    <row r="5" spans="1:6">
      <c r="A5">
        <v>10</v>
      </c>
      <c r="B5">
        <v>10</v>
      </c>
      <c r="C5">
        <f t="shared" si="0"/>
        <v>40</v>
      </c>
      <c r="E5" s="44" t="s">
        <v>774</v>
      </c>
      <c r="F5">
        <v>48</v>
      </c>
    </row>
    <row r="6" spans="1:6">
      <c r="A6">
        <v>12</v>
      </c>
      <c r="B6">
        <v>12</v>
      </c>
      <c r="C6">
        <f t="shared" si="0"/>
        <v>48</v>
      </c>
      <c r="E6" s="44"/>
      <c r="F6">
        <v>68</v>
      </c>
    </row>
    <row r="7" spans="1:6">
      <c r="A7" t="s">
        <v>896</v>
      </c>
      <c r="B7">
        <v>14</v>
      </c>
      <c r="C7">
        <f t="shared" si="0"/>
        <v>56</v>
      </c>
      <c r="E7" s="44"/>
      <c r="F7">
        <f>SUM(F5:F6)</f>
        <v>116</v>
      </c>
    </row>
    <row r="8" spans="1:6">
      <c r="A8" t="s">
        <v>891</v>
      </c>
      <c r="B8">
        <v>16</v>
      </c>
      <c r="C8">
        <f t="shared" si="0"/>
        <v>64</v>
      </c>
      <c r="E8" s="44"/>
    </row>
    <row r="9" spans="1:6">
      <c r="A9" t="s">
        <v>892</v>
      </c>
      <c r="B9">
        <v>18</v>
      </c>
      <c r="C9">
        <f t="shared" si="0"/>
        <v>72</v>
      </c>
      <c r="E9" s="44" t="s">
        <v>780</v>
      </c>
      <c r="F9">
        <v>54</v>
      </c>
    </row>
    <row r="10" spans="1:6">
      <c r="A10" t="s">
        <v>893</v>
      </c>
      <c r="B10">
        <v>20</v>
      </c>
      <c r="C10">
        <f t="shared" si="0"/>
        <v>80</v>
      </c>
      <c r="E10" s="44"/>
      <c r="F10">
        <v>74</v>
      </c>
    </row>
    <row r="11" spans="1:6">
      <c r="A11" t="s">
        <v>894</v>
      </c>
      <c r="B11">
        <v>22</v>
      </c>
      <c r="C11">
        <f t="shared" si="0"/>
        <v>88</v>
      </c>
      <c r="E11" s="44"/>
      <c r="F11">
        <f>SUM(F9:F10)</f>
        <v>128</v>
      </c>
    </row>
    <row r="12" spans="1:6">
      <c r="A12" t="s">
        <v>895</v>
      </c>
      <c r="B12">
        <v>24</v>
      </c>
      <c r="C12">
        <f t="shared" si="0"/>
        <v>96</v>
      </c>
      <c r="E12" s="44"/>
    </row>
    <row r="13" spans="1:6">
      <c r="E13" s="44" t="s">
        <v>1113</v>
      </c>
      <c r="F13">
        <v>60</v>
      </c>
    </row>
    <row r="14" spans="1:6">
      <c r="F14">
        <v>80</v>
      </c>
    </row>
    <row r="15" spans="1:6">
      <c r="F15">
        <f>SUM(F13:F14)</f>
        <v>140</v>
      </c>
    </row>
    <row r="16" spans="1:6">
      <c r="A16" t="s">
        <v>760</v>
      </c>
    </row>
    <row r="17" spans="1:6">
      <c r="A17" t="s">
        <v>685</v>
      </c>
      <c r="B17">
        <v>2</v>
      </c>
      <c r="E17">
        <v>0</v>
      </c>
      <c r="F17" t="s">
        <v>660</v>
      </c>
    </row>
    <row r="18" spans="1:6">
      <c r="A18" t="s">
        <v>582</v>
      </c>
      <c r="B18">
        <v>4</v>
      </c>
      <c r="E18">
        <v>103</v>
      </c>
      <c r="F18" t="s">
        <v>660</v>
      </c>
    </row>
    <row r="19" spans="1:6">
      <c r="A19" t="s">
        <v>811</v>
      </c>
      <c r="B19">
        <v>6</v>
      </c>
      <c r="E19">
        <v>104</v>
      </c>
      <c r="F19" s="44" t="s">
        <v>773</v>
      </c>
    </row>
    <row r="20" spans="1:6">
      <c r="E20">
        <v>116</v>
      </c>
      <c r="F20" s="44" t="s">
        <v>774</v>
      </c>
    </row>
    <row r="21" spans="1:6">
      <c r="A21" t="s">
        <v>880</v>
      </c>
      <c r="E21">
        <v>128</v>
      </c>
      <c r="F21" s="44" t="s">
        <v>780</v>
      </c>
    </row>
    <row r="22" spans="1:6">
      <c r="A22">
        <v>0</v>
      </c>
      <c r="B22">
        <v>0</v>
      </c>
      <c r="E22">
        <v>140</v>
      </c>
      <c r="F22" s="44" t="s">
        <v>1113</v>
      </c>
    </row>
    <row r="23" spans="1:6">
      <c r="A23">
        <v>8</v>
      </c>
      <c r="B23">
        <v>2</v>
      </c>
    </row>
    <row r="24" spans="1:6">
      <c r="A24">
        <v>10</v>
      </c>
      <c r="B24">
        <v>4</v>
      </c>
    </row>
    <row r="25" spans="1:6">
      <c r="A25">
        <v>12</v>
      </c>
      <c r="B25">
        <v>6</v>
      </c>
    </row>
    <row r="26" spans="1:6">
      <c r="A26" t="s">
        <v>896</v>
      </c>
      <c r="B26">
        <v>8</v>
      </c>
    </row>
    <row r="27" spans="1:6">
      <c r="A27" t="s">
        <v>891</v>
      </c>
      <c r="B27">
        <v>10</v>
      </c>
    </row>
    <row r="28" spans="1:6">
      <c r="A28" t="s">
        <v>892</v>
      </c>
      <c r="B28">
        <v>12</v>
      </c>
    </row>
    <row r="29" spans="1:6">
      <c r="A29" t="s">
        <v>893</v>
      </c>
      <c r="B29">
        <v>14</v>
      </c>
    </row>
    <row r="30" spans="1:6">
      <c r="A30" t="s">
        <v>894</v>
      </c>
      <c r="B30">
        <v>16</v>
      </c>
    </row>
    <row r="31" spans="1:6">
      <c r="A31" t="s">
        <v>895</v>
      </c>
      <c r="B31">
        <v>18</v>
      </c>
    </row>
  </sheetData>
  <sheetCalcPr fullCalcOnLoad="1"/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69"/>
  <sheetViews>
    <sheetView view="pageLayout" workbookViewId="0"/>
  </sheetViews>
  <sheetFormatPr baseColWidth="10" defaultRowHeight="13"/>
  <cols>
    <col min="1" max="1" width="20.28515625" customWidth="1"/>
    <col min="2" max="2" width="1" customWidth="1"/>
    <col min="3" max="3" width="24.7109375" customWidth="1"/>
    <col min="4" max="4" width="1" customWidth="1"/>
    <col min="5" max="5" width="24.7109375" customWidth="1"/>
    <col min="6" max="6" width="1" customWidth="1"/>
    <col min="7" max="7" width="18.140625" customWidth="1"/>
  </cols>
  <sheetData>
    <row r="1" spans="1:7">
      <c r="A1" s="51" t="s">
        <v>704</v>
      </c>
      <c r="C1" s="51" t="s">
        <v>1119</v>
      </c>
      <c r="E1" s="51" t="s">
        <v>1120</v>
      </c>
      <c r="G1" s="51" t="s">
        <v>1132</v>
      </c>
    </row>
    <row r="2" spans="1:7">
      <c r="A2" t="s">
        <v>1149</v>
      </c>
      <c r="C2" t="s">
        <v>1150</v>
      </c>
      <c r="E2" t="s">
        <v>1151</v>
      </c>
      <c r="G2" t="s">
        <v>993</v>
      </c>
    </row>
    <row r="3" spans="1:7">
      <c r="A3" t="s">
        <v>1153</v>
      </c>
      <c r="C3" t="s">
        <v>1105</v>
      </c>
      <c r="E3" t="s">
        <v>246</v>
      </c>
      <c r="G3" t="s">
        <v>899</v>
      </c>
    </row>
    <row r="4" spans="1:7">
      <c r="A4" t="s">
        <v>235</v>
      </c>
      <c r="C4" t="s">
        <v>238</v>
      </c>
      <c r="E4" t="s">
        <v>1135</v>
      </c>
      <c r="G4" t="s">
        <v>884</v>
      </c>
    </row>
    <row r="5" spans="1:7">
      <c r="A5" t="s">
        <v>703</v>
      </c>
      <c r="C5" t="s">
        <v>687</v>
      </c>
      <c r="E5" t="s">
        <v>1137</v>
      </c>
      <c r="G5" t="s">
        <v>1017</v>
      </c>
    </row>
    <row r="6" spans="1:7">
      <c r="C6" t="s">
        <v>797</v>
      </c>
      <c r="E6" t="s">
        <v>798</v>
      </c>
      <c r="G6" t="s">
        <v>905</v>
      </c>
    </row>
    <row r="7" spans="1:7">
      <c r="A7" s="51" t="s">
        <v>799</v>
      </c>
      <c r="C7" t="s">
        <v>1022</v>
      </c>
      <c r="E7" t="s">
        <v>795</v>
      </c>
      <c r="G7" t="s">
        <v>1187</v>
      </c>
    </row>
    <row r="8" spans="1:7">
      <c r="A8" t="s">
        <v>676</v>
      </c>
      <c r="C8" t="s">
        <v>800</v>
      </c>
      <c r="E8" t="s">
        <v>801</v>
      </c>
      <c r="G8" t="s">
        <v>911</v>
      </c>
    </row>
    <row r="9" spans="1:7">
      <c r="A9" t="s">
        <v>816</v>
      </c>
      <c r="C9" t="s">
        <v>677</v>
      </c>
      <c r="E9" t="s">
        <v>678</v>
      </c>
      <c r="G9" t="s">
        <v>1031</v>
      </c>
    </row>
    <row r="10" spans="1:7">
      <c r="A10" t="s">
        <v>590</v>
      </c>
      <c r="C10" t="s">
        <v>817</v>
      </c>
      <c r="E10" t="s">
        <v>818</v>
      </c>
      <c r="G10" t="s">
        <v>1034</v>
      </c>
    </row>
    <row r="11" spans="1:7">
      <c r="A11" t="s">
        <v>805</v>
      </c>
      <c r="E11" t="s">
        <v>591</v>
      </c>
      <c r="G11" t="s">
        <v>940</v>
      </c>
    </row>
    <row r="12" spans="1:7">
      <c r="A12" t="s">
        <v>820</v>
      </c>
      <c r="C12" s="51" t="s">
        <v>806</v>
      </c>
      <c r="E12" t="s">
        <v>807</v>
      </c>
      <c r="G12" t="s">
        <v>935</v>
      </c>
    </row>
    <row r="13" spans="1:7">
      <c r="A13" t="s">
        <v>852</v>
      </c>
      <c r="C13" t="s">
        <v>686</v>
      </c>
      <c r="E13" t="s">
        <v>1199</v>
      </c>
      <c r="G13" t="s">
        <v>903</v>
      </c>
    </row>
    <row r="14" spans="1:7">
      <c r="A14" t="s">
        <v>858</v>
      </c>
      <c r="C14" t="s">
        <v>239</v>
      </c>
      <c r="G14" t="s">
        <v>925</v>
      </c>
    </row>
    <row r="15" spans="1:7">
      <c r="A15" t="s">
        <v>514</v>
      </c>
      <c r="C15" t="s">
        <v>853</v>
      </c>
      <c r="E15" s="51" t="s">
        <v>739</v>
      </c>
      <c r="G15" t="s">
        <v>927</v>
      </c>
    </row>
    <row r="16" spans="1:7">
      <c r="A16" t="s">
        <v>749</v>
      </c>
      <c r="C16" t="s">
        <v>738</v>
      </c>
      <c r="E16" s="56" t="s">
        <v>247</v>
      </c>
      <c r="G16" t="s">
        <v>908</v>
      </c>
    </row>
    <row r="17" spans="1:7">
      <c r="C17" t="s">
        <v>978</v>
      </c>
      <c r="E17" t="s">
        <v>979</v>
      </c>
      <c r="G17" t="s">
        <v>910</v>
      </c>
    </row>
    <row r="18" spans="1:7">
      <c r="A18" s="51" t="s">
        <v>741</v>
      </c>
      <c r="C18" t="s">
        <v>750</v>
      </c>
      <c r="E18" t="s">
        <v>636</v>
      </c>
      <c r="G18" t="s">
        <v>1042</v>
      </c>
    </row>
    <row r="19" spans="1:7">
      <c r="A19" t="s">
        <v>743</v>
      </c>
      <c r="C19" t="s">
        <v>240</v>
      </c>
      <c r="E19" t="s">
        <v>641</v>
      </c>
      <c r="G19" t="s">
        <v>881</v>
      </c>
    </row>
    <row r="20" spans="1:7">
      <c r="A20" t="s">
        <v>747</v>
      </c>
      <c r="C20" t="s">
        <v>631</v>
      </c>
      <c r="E20" t="s">
        <v>986</v>
      </c>
    </row>
    <row r="21" spans="1:7">
      <c r="A21" t="s">
        <v>870</v>
      </c>
      <c r="C21" t="s">
        <v>742</v>
      </c>
      <c r="E21" t="s">
        <v>745</v>
      </c>
      <c r="G21" s="51" t="s">
        <v>1121</v>
      </c>
    </row>
    <row r="22" spans="1:7">
      <c r="A22" t="s">
        <v>868</v>
      </c>
      <c r="C22" t="s">
        <v>744</v>
      </c>
      <c r="E22" t="s">
        <v>248</v>
      </c>
      <c r="G22" t="s">
        <v>1152</v>
      </c>
    </row>
    <row r="23" spans="1:7">
      <c r="A23" t="s">
        <v>846</v>
      </c>
      <c r="C23" t="s">
        <v>515</v>
      </c>
      <c r="E23" t="s">
        <v>970</v>
      </c>
      <c r="G23" t="s">
        <v>1136</v>
      </c>
    </row>
    <row r="24" spans="1:7">
      <c r="A24" t="s">
        <v>872</v>
      </c>
      <c r="E24" t="s">
        <v>871</v>
      </c>
      <c r="G24" t="s">
        <v>1138</v>
      </c>
    </row>
    <row r="25" spans="1:7">
      <c r="A25" t="s">
        <v>875</v>
      </c>
      <c r="C25" s="51" t="s">
        <v>873</v>
      </c>
      <c r="G25" t="s">
        <v>1124</v>
      </c>
    </row>
    <row r="26" spans="1:7">
      <c r="A26" t="s">
        <v>997</v>
      </c>
      <c r="C26" t="s">
        <v>876</v>
      </c>
      <c r="E26" s="54" t="s">
        <v>931</v>
      </c>
      <c r="G26" t="s">
        <v>675</v>
      </c>
    </row>
    <row r="27" spans="1:7">
      <c r="A27" t="s">
        <v>1000</v>
      </c>
      <c r="C27" t="s">
        <v>869</v>
      </c>
      <c r="E27" t="s">
        <v>249</v>
      </c>
      <c r="G27" t="s">
        <v>679</v>
      </c>
    </row>
    <row r="28" spans="1:7">
      <c r="A28" t="s">
        <v>662</v>
      </c>
      <c r="C28" t="s">
        <v>576</v>
      </c>
      <c r="E28" t="s">
        <v>250</v>
      </c>
      <c r="G28" t="s">
        <v>589</v>
      </c>
    </row>
    <row r="29" spans="1:7">
      <c r="A29" t="s">
        <v>666</v>
      </c>
      <c r="C29" t="s">
        <v>998</v>
      </c>
      <c r="E29" t="s">
        <v>251</v>
      </c>
      <c r="G29" t="s">
        <v>357</v>
      </c>
    </row>
    <row r="30" spans="1:7">
      <c r="A30" t="s">
        <v>804</v>
      </c>
      <c r="C30" t="s">
        <v>1001</v>
      </c>
      <c r="E30" t="s">
        <v>103</v>
      </c>
    </row>
    <row r="31" spans="1:7">
      <c r="A31" t="s">
        <v>810</v>
      </c>
      <c r="C31" t="s">
        <v>768</v>
      </c>
      <c r="E31" t="s">
        <v>44</v>
      </c>
      <c r="G31" s="51" t="s">
        <v>1174</v>
      </c>
    </row>
    <row r="32" spans="1:7">
      <c r="A32" t="s">
        <v>1177</v>
      </c>
      <c r="C32" t="s">
        <v>1043</v>
      </c>
      <c r="E32" t="s">
        <v>23</v>
      </c>
      <c r="G32" t="s">
        <v>857</v>
      </c>
    </row>
    <row r="33" spans="1:7">
      <c r="C33" t="s">
        <v>808</v>
      </c>
      <c r="E33" t="s">
        <v>349</v>
      </c>
      <c r="G33" t="s">
        <v>740</v>
      </c>
    </row>
    <row r="34" spans="1:7">
      <c r="A34" s="51" t="s">
        <v>982</v>
      </c>
      <c r="C34" t="s">
        <v>1175</v>
      </c>
      <c r="E34" t="s">
        <v>350</v>
      </c>
      <c r="G34" t="s">
        <v>531</v>
      </c>
    </row>
    <row r="35" spans="1:7">
      <c r="A35" t="s">
        <v>984</v>
      </c>
      <c r="C35" t="s">
        <v>1178</v>
      </c>
      <c r="E35" t="s">
        <v>351</v>
      </c>
      <c r="G35" t="s">
        <v>751</v>
      </c>
    </row>
    <row r="36" spans="1:7">
      <c r="A36" t="s">
        <v>969</v>
      </c>
      <c r="C36" t="s">
        <v>976</v>
      </c>
      <c r="E36" t="s">
        <v>352</v>
      </c>
      <c r="G36" t="s">
        <v>358</v>
      </c>
    </row>
    <row r="37" spans="1:7">
      <c r="A37" t="s">
        <v>237</v>
      </c>
      <c r="C37" t="s">
        <v>1145</v>
      </c>
      <c r="E37" t="s">
        <v>353</v>
      </c>
    </row>
    <row r="38" spans="1:7">
      <c r="A38" t="s">
        <v>604</v>
      </c>
      <c r="C38" t="s">
        <v>516</v>
      </c>
      <c r="E38" t="s">
        <v>354</v>
      </c>
      <c r="G38" s="51" t="s">
        <v>711</v>
      </c>
    </row>
    <row r="39" spans="1:7">
      <c r="A39" t="s">
        <v>606</v>
      </c>
      <c r="C39" t="s">
        <v>985</v>
      </c>
      <c r="E39" t="s">
        <v>355</v>
      </c>
      <c r="G39" t="s">
        <v>746</v>
      </c>
    </row>
    <row r="40" spans="1:7">
      <c r="A40" t="s">
        <v>836</v>
      </c>
      <c r="C40" t="s">
        <v>821</v>
      </c>
      <c r="E40" t="s">
        <v>356</v>
      </c>
      <c r="G40" t="s">
        <v>710</v>
      </c>
    </row>
    <row r="41" spans="1:7">
      <c r="A41" t="s">
        <v>726</v>
      </c>
      <c r="G41" t="s">
        <v>517</v>
      </c>
    </row>
    <row r="42" spans="1:7">
      <c r="A42" t="s">
        <v>1067</v>
      </c>
      <c r="C42" s="51" t="s">
        <v>607</v>
      </c>
      <c r="E42" s="51" t="s">
        <v>866</v>
      </c>
      <c r="G42" t="s">
        <v>874</v>
      </c>
    </row>
    <row r="43" spans="1:7">
      <c r="A43" t="s">
        <v>1069</v>
      </c>
      <c r="C43" t="s">
        <v>837</v>
      </c>
      <c r="E43" t="s">
        <v>995</v>
      </c>
      <c r="G43" t="s">
        <v>867</v>
      </c>
    </row>
    <row r="44" spans="1:7">
      <c r="A44" t="s">
        <v>1166</v>
      </c>
      <c r="C44" t="s">
        <v>727</v>
      </c>
      <c r="E44" t="s">
        <v>999</v>
      </c>
      <c r="G44" t="s">
        <v>996</v>
      </c>
    </row>
    <row r="45" spans="1:7">
      <c r="A45" t="s">
        <v>236</v>
      </c>
      <c r="C45" t="s">
        <v>1068</v>
      </c>
      <c r="E45" t="s">
        <v>1002</v>
      </c>
      <c r="G45" t="s">
        <v>217</v>
      </c>
    </row>
    <row r="46" spans="1:7">
      <c r="A46" t="s">
        <v>1169</v>
      </c>
      <c r="C46" t="s">
        <v>241</v>
      </c>
      <c r="E46" t="s">
        <v>769</v>
      </c>
      <c r="G46" t="s">
        <v>661</v>
      </c>
    </row>
    <row r="47" spans="1:7">
      <c r="A47" t="s">
        <v>1134</v>
      </c>
      <c r="C47" t="s">
        <v>1070</v>
      </c>
      <c r="E47" t="s">
        <v>1044</v>
      </c>
      <c r="G47" t="s">
        <v>665</v>
      </c>
    </row>
    <row r="48" spans="1:7">
      <c r="A48" t="s">
        <v>821</v>
      </c>
      <c r="C48" t="s">
        <v>1167</v>
      </c>
      <c r="E48" t="s">
        <v>1183</v>
      </c>
      <c r="G48" t="s">
        <v>803</v>
      </c>
    </row>
    <row r="49" spans="1:7">
      <c r="A49" t="s">
        <v>900</v>
      </c>
      <c r="C49" t="s">
        <v>1170</v>
      </c>
      <c r="E49" t="s">
        <v>1176</v>
      </c>
      <c r="G49" t="s">
        <v>809</v>
      </c>
    </row>
    <row r="50" spans="1:7">
      <c r="C50" t="s">
        <v>992</v>
      </c>
      <c r="E50" t="s">
        <v>844</v>
      </c>
    </row>
    <row r="51" spans="1:7">
      <c r="A51" s="51" t="s">
        <v>771</v>
      </c>
      <c r="C51" t="s">
        <v>242</v>
      </c>
      <c r="E51" t="s">
        <v>977</v>
      </c>
      <c r="G51" s="51" t="s">
        <v>845</v>
      </c>
    </row>
    <row r="52" spans="1:7">
      <c r="A52" t="s">
        <v>331</v>
      </c>
      <c r="C52" t="s">
        <v>898</v>
      </c>
      <c r="E52" t="s">
        <v>980</v>
      </c>
      <c r="G52" t="s">
        <v>1144</v>
      </c>
    </row>
    <row r="53" spans="1:7">
      <c r="A53" t="s">
        <v>1188</v>
      </c>
      <c r="C53" t="s">
        <v>776</v>
      </c>
      <c r="E53" t="s">
        <v>983</v>
      </c>
      <c r="G53" t="s">
        <v>981</v>
      </c>
    </row>
    <row r="54" spans="1:7">
      <c r="A54" t="s">
        <v>912</v>
      </c>
      <c r="C54" t="s">
        <v>1016</v>
      </c>
      <c r="G54" t="s">
        <v>634</v>
      </c>
    </row>
    <row r="55" spans="1:7">
      <c r="A55" t="s">
        <v>1032</v>
      </c>
      <c r="E55" s="51" t="s">
        <v>511</v>
      </c>
      <c r="G55" t="s">
        <v>712</v>
      </c>
    </row>
    <row r="56" spans="1:7">
      <c r="A56" t="s">
        <v>1035</v>
      </c>
      <c r="C56" s="51" t="s">
        <v>907</v>
      </c>
      <c r="E56" t="s">
        <v>605</v>
      </c>
      <c r="G56" t="s">
        <v>737</v>
      </c>
    </row>
    <row r="57" spans="1:7">
      <c r="A57" t="s">
        <v>933</v>
      </c>
      <c r="C57" t="s">
        <v>1189</v>
      </c>
      <c r="E57" t="s">
        <v>965</v>
      </c>
      <c r="G57" t="s">
        <v>835</v>
      </c>
    </row>
    <row r="58" spans="1:7">
      <c r="A58" t="s">
        <v>936</v>
      </c>
      <c r="E58" t="s">
        <v>720</v>
      </c>
      <c r="G58" t="s">
        <v>635</v>
      </c>
    </row>
    <row r="59" spans="1:7">
      <c r="A59" t="s">
        <v>923</v>
      </c>
      <c r="C59" s="51" t="s">
        <v>1033</v>
      </c>
      <c r="E59" t="s">
        <v>717</v>
      </c>
      <c r="G59" t="s">
        <v>721</v>
      </c>
    </row>
    <row r="60" spans="1:7">
      <c r="C60" s="56" t="s">
        <v>243</v>
      </c>
      <c r="E60" t="s">
        <v>1003</v>
      </c>
      <c r="G60" t="s">
        <v>966</v>
      </c>
    </row>
    <row r="61" spans="1:7">
      <c r="A61" s="51" t="s">
        <v>1041</v>
      </c>
      <c r="C61" t="s">
        <v>939</v>
      </c>
      <c r="E61" t="s">
        <v>513</v>
      </c>
    </row>
    <row r="62" spans="1:7">
      <c r="A62" t="s">
        <v>909</v>
      </c>
      <c r="C62" t="s">
        <v>244</v>
      </c>
      <c r="G62" s="51" t="s">
        <v>1071</v>
      </c>
    </row>
    <row r="63" spans="1:7">
      <c r="A63" t="s">
        <v>819</v>
      </c>
      <c r="C63" t="s">
        <v>245</v>
      </c>
      <c r="G63" t="s">
        <v>1168</v>
      </c>
    </row>
    <row r="64" spans="1:7">
      <c r="A64" t="s">
        <v>1004</v>
      </c>
      <c r="C64" t="s">
        <v>934</v>
      </c>
      <c r="G64" t="s">
        <v>1133</v>
      </c>
    </row>
    <row r="65" spans="1:7">
      <c r="A65" t="s">
        <v>1018</v>
      </c>
      <c r="C65" t="s">
        <v>1023</v>
      </c>
      <c r="G65" t="s">
        <v>994</v>
      </c>
    </row>
    <row r="66" spans="1:7">
      <c r="A66" t="s">
        <v>1019</v>
      </c>
      <c r="C66" t="s">
        <v>924</v>
      </c>
      <c r="G66" t="s">
        <v>791</v>
      </c>
    </row>
    <row r="67" spans="1:7">
      <c r="A67" t="s">
        <v>897</v>
      </c>
      <c r="C67" t="s">
        <v>926</v>
      </c>
      <c r="G67" t="s">
        <v>885</v>
      </c>
    </row>
    <row r="68" spans="1:7">
      <c r="G68" t="s">
        <v>770</v>
      </c>
    </row>
    <row r="69" spans="1:7">
      <c r="G69" t="s">
        <v>906</v>
      </c>
    </row>
  </sheetData>
  <sheetCalcPr fullCalcOnLoad="1"/>
  <sortState ref="A19:A32">
    <sortCondition ref="A20:A32"/>
  </sortState>
  <phoneticPr fontId="8" type="noConversion"/>
  <pageMargins left="0.5" right="0.5" top="1" bottom="1" header="0.5" footer="0.5"/>
  <pageSetup scale="72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205"/>
  <sheetViews>
    <sheetView view="pageLayout" topLeftCell="A148" workbookViewId="0">
      <selection activeCell="A24" sqref="A24"/>
    </sheetView>
  </sheetViews>
  <sheetFormatPr baseColWidth="10" defaultRowHeight="13"/>
  <cols>
    <col min="1" max="1" width="10.7109375" customWidth="1"/>
    <col min="3" max="3" width="64.42578125" bestFit="1" customWidth="1"/>
  </cols>
  <sheetData>
    <row r="1" spans="1:4" ht="25">
      <c r="A1" s="47" t="s">
        <v>518</v>
      </c>
      <c r="B1" s="47" t="s">
        <v>519</v>
      </c>
      <c r="C1" s="47" t="s">
        <v>520</v>
      </c>
      <c r="D1" s="47"/>
    </row>
    <row r="2" spans="1:4" ht="14">
      <c r="A2" s="48"/>
      <c r="D2" t="s">
        <v>140</v>
      </c>
    </row>
    <row r="3" spans="1:4">
      <c r="A3" s="49" t="s">
        <v>521</v>
      </c>
      <c r="B3" s="50" t="s">
        <v>522</v>
      </c>
      <c r="C3" s="50" t="s">
        <v>722</v>
      </c>
      <c r="D3" t="s">
        <v>50</v>
      </c>
    </row>
    <row r="4" spans="1:4">
      <c r="A4" s="49"/>
      <c r="B4" s="50" t="s">
        <v>723</v>
      </c>
      <c r="C4" s="50" t="s">
        <v>572</v>
      </c>
      <c r="D4" t="s">
        <v>51</v>
      </c>
    </row>
    <row r="5" spans="1:4">
      <c r="A5" s="49"/>
      <c r="B5" s="50"/>
      <c r="C5" s="50"/>
    </row>
    <row r="6" spans="1:4">
      <c r="A6" s="49" t="s">
        <v>573</v>
      </c>
      <c r="B6" s="50" t="s">
        <v>522</v>
      </c>
      <c r="C6" s="50" t="s">
        <v>488</v>
      </c>
      <c r="D6" t="s">
        <v>291</v>
      </c>
    </row>
    <row r="7" spans="1:4">
      <c r="A7" s="49"/>
      <c r="B7" s="50" t="s">
        <v>723</v>
      </c>
      <c r="C7" s="50" t="s">
        <v>572</v>
      </c>
      <c r="D7" t="s">
        <v>50</v>
      </c>
    </row>
    <row r="8" spans="1:4">
      <c r="A8" s="49"/>
      <c r="B8" s="50"/>
      <c r="C8" s="50"/>
      <c r="D8" t="s">
        <v>51</v>
      </c>
    </row>
    <row r="9" spans="1:4">
      <c r="A9" s="49" t="s">
        <v>581</v>
      </c>
      <c r="B9" s="50" t="s">
        <v>522</v>
      </c>
      <c r="C9" s="50" t="s">
        <v>490</v>
      </c>
    </row>
    <row r="10" spans="1:4">
      <c r="A10" s="49"/>
      <c r="B10" s="50" t="s">
        <v>723</v>
      </c>
      <c r="C10" s="50" t="s">
        <v>572</v>
      </c>
    </row>
    <row r="11" spans="1:4">
      <c r="A11" s="49"/>
      <c r="B11" s="50"/>
      <c r="C11" s="50"/>
      <c r="D11" t="s">
        <v>292</v>
      </c>
    </row>
    <row r="12" spans="1:4">
      <c r="A12" s="49" t="s">
        <v>495</v>
      </c>
      <c r="B12" s="50" t="s">
        <v>522</v>
      </c>
      <c r="C12" s="50" t="s">
        <v>592</v>
      </c>
      <c r="D12" t="s">
        <v>50</v>
      </c>
    </row>
    <row r="13" spans="1:4">
      <c r="A13" s="49"/>
      <c r="B13" s="50" t="s">
        <v>723</v>
      </c>
      <c r="C13" s="50" t="s">
        <v>718</v>
      </c>
      <c r="D13" t="s">
        <v>51</v>
      </c>
    </row>
    <row r="14" spans="1:4">
      <c r="A14" s="49"/>
      <c r="B14" s="50"/>
      <c r="C14" s="50"/>
      <c r="D14" t="s">
        <v>293</v>
      </c>
    </row>
    <row r="15" spans="1:4">
      <c r="A15" s="49" t="s">
        <v>719</v>
      </c>
      <c r="B15" s="50" t="s">
        <v>723</v>
      </c>
      <c r="C15" s="50" t="s">
        <v>847</v>
      </c>
    </row>
    <row r="16" spans="1:4">
      <c r="A16" s="49"/>
      <c r="B16" s="50"/>
      <c r="C16" s="50"/>
    </row>
    <row r="17" spans="1:3">
      <c r="A17" s="49" t="s">
        <v>838</v>
      </c>
      <c r="B17" s="50" t="s">
        <v>522</v>
      </c>
      <c r="C17" s="50" t="s">
        <v>848</v>
      </c>
    </row>
    <row r="18" spans="1:3">
      <c r="A18" s="49"/>
      <c r="B18" s="50"/>
      <c r="C18" s="50"/>
    </row>
    <row r="19" spans="1:3">
      <c r="A19" s="49" t="s">
        <v>849</v>
      </c>
      <c r="B19" s="50" t="s">
        <v>522</v>
      </c>
      <c r="C19" s="50" t="s">
        <v>988</v>
      </c>
    </row>
    <row r="20" spans="1:3">
      <c r="A20" s="49"/>
      <c r="B20" s="50"/>
      <c r="C20" s="50"/>
    </row>
    <row r="21" spans="1:3">
      <c r="A21" s="49" t="s">
        <v>627</v>
      </c>
      <c r="B21" s="50" t="s">
        <v>522</v>
      </c>
      <c r="C21" s="50" t="s">
        <v>625</v>
      </c>
    </row>
    <row r="22" spans="1:3">
      <c r="A22" s="49"/>
      <c r="B22" s="50" t="s">
        <v>723</v>
      </c>
      <c r="C22" s="50" t="s">
        <v>529</v>
      </c>
    </row>
    <row r="23" spans="1:3">
      <c r="A23" s="49"/>
      <c r="B23" s="50"/>
      <c r="C23" s="50"/>
    </row>
    <row r="24" spans="1:3">
      <c r="A24" s="49" t="s">
        <v>530</v>
      </c>
      <c r="B24" s="50" t="s">
        <v>522</v>
      </c>
      <c r="C24" s="50" t="s">
        <v>854</v>
      </c>
    </row>
    <row r="25" spans="1:3">
      <c r="A25" s="49"/>
      <c r="B25" s="50" t="s">
        <v>723</v>
      </c>
      <c r="C25" s="50" t="s">
        <v>628</v>
      </c>
    </row>
    <row r="26" spans="1:3">
      <c r="A26" s="49"/>
      <c r="B26" s="50"/>
      <c r="C26" s="50"/>
    </row>
    <row r="27" spans="1:3">
      <c r="A27" s="49" t="s">
        <v>629</v>
      </c>
      <c r="B27" s="50" t="s">
        <v>522</v>
      </c>
      <c r="C27" s="50" t="s">
        <v>536</v>
      </c>
    </row>
    <row r="28" spans="1:3">
      <c r="A28" s="49"/>
      <c r="B28" s="50"/>
      <c r="C28" s="50"/>
    </row>
    <row r="29" spans="1:3">
      <c r="A29" s="49" t="s">
        <v>537</v>
      </c>
      <c r="B29" s="50" t="s">
        <v>522</v>
      </c>
      <c r="C29" s="50" t="s">
        <v>632</v>
      </c>
    </row>
    <row r="30" spans="1:3">
      <c r="A30" s="49"/>
      <c r="B30" s="50"/>
      <c r="C30" s="50"/>
    </row>
    <row r="31" spans="1:3">
      <c r="A31" s="49" t="s">
        <v>633</v>
      </c>
      <c r="B31" s="50" t="s">
        <v>522</v>
      </c>
      <c r="C31" s="50" t="s">
        <v>264</v>
      </c>
    </row>
    <row r="32" spans="1:3">
      <c r="A32" s="49"/>
      <c r="B32" s="50"/>
      <c r="C32" s="50"/>
    </row>
    <row r="33" spans="1:3">
      <c r="A33" s="49" t="s">
        <v>265</v>
      </c>
      <c r="B33" s="50" t="s">
        <v>522</v>
      </c>
      <c r="C33" s="50" t="s">
        <v>445</v>
      </c>
    </row>
    <row r="34" spans="1:3">
      <c r="A34" s="49"/>
      <c r="B34" s="50" t="s">
        <v>723</v>
      </c>
      <c r="C34" s="50" t="s">
        <v>535</v>
      </c>
    </row>
    <row r="35" spans="1:3">
      <c r="A35" s="49"/>
      <c r="B35" s="50"/>
      <c r="C35" s="50"/>
    </row>
    <row r="36" spans="1:3">
      <c r="A36" s="49" t="s">
        <v>449</v>
      </c>
      <c r="B36" s="50" t="s">
        <v>723</v>
      </c>
      <c r="C36" s="50" t="s">
        <v>538</v>
      </c>
    </row>
    <row r="37" spans="1:3">
      <c r="A37" s="49"/>
      <c r="B37" s="50"/>
      <c r="C37" s="50"/>
    </row>
    <row r="38" spans="1:3">
      <c r="A38" s="49" t="s">
        <v>539</v>
      </c>
      <c r="B38" s="50" t="s">
        <v>522</v>
      </c>
      <c r="C38" s="50" t="s">
        <v>541</v>
      </c>
    </row>
    <row r="39" spans="1:3">
      <c r="A39" s="49"/>
      <c r="B39" s="50"/>
      <c r="C39" s="50"/>
    </row>
    <row r="40" spans="1:3">
      <c r="A40" s="49" t="s">
        <v>886</v>
      </c>
      <c r="B40" s="50" t="s">
        <v>522</v>
      </c>
      <c r="C40" s="50" t="s">
        <v>887</v>
      </c>
    </row>
    <row r="41" spans="1:3">
      <c r="A41" s="49"/>
      <c r="B41" s="50"/>
      <c r="C41" s="50"/>
    </row>
    <row r="42" spans="1:3">
      <c r="A42" s="49" t="s">
        <v>888</v>
      </c>
      <c r="B42" s="50" t="s">
        <v>522</v>
      </c>
      <c r="C42" s="50" t="s">
        <v>889</v>
      </c>
    </row>
    <row r="43" spans="1:3">
      <c r="A43" s="49"/>
      <c r="B43" s="50"/>
      <c r="C43" s="50"/>
    </row>
    <row r="44" spans="1:3">
      <c r="A44" s="49" t="s">
        <v>558</v>
      </c>
      <c r="B44" s="50" t="s">
        <v>522</v>
      </c>
      <c r="C44" s="50" t="s">
        <v>559</v>
      </c>
    </row>
    <row r="45" spans="1:3">
      <c r="A45" s="49"/>
      <c r="B45" s="50"/>
      <c r="C45" s="50"/>
    </row>
    <row r="46" spans="1:3">
      <c r="A46" s="49" t="s">
        <v>656</v>
      </c>
      <c r="B46" s="50" t="s">
        <v>723</v>
      </c>
      <c r="C46" s="50" t="s">
        <v>649</v>
      </c>
    </row>
    <row r="47" spans="1:3">
      <c r="A47" s="49"/>
      <c r="B47" s="50"/>
      <c r="C47" s="50"/>
    </row>
    <row r="48" spans="1:3">
      <c r="A48" s="49" t="s">
        <v>469</v>
      </c>
      <c r="B48" s="50" t="s">
        <v>522</v>
      </c>
      <c r="C48" s="50" t="s">
        <v>472</v>
      </c>
    </row>
    <row r="49" spans="1:3">
      <c r="A49" s="49"/>
      <c r="B49" s="50"/>
      <c r="C49" s="50"/>
    </row>
    <row r="50" spans="1:3">
      <c r="A50" s="49" t="s">
        <v>473</v>
      </c>
      <c r="B50" s="50" t="s">
        <v>522</v>
      </c>
      <c r="C50" s="50" t="s">
        <v>474</v>
      </c>
    </row>
    <row r="51" spans="1:3">
      <c r="A51" s="49"/>
      <c r="B51" s="50"/>
      <c r="C51" s="50"/>
    </row>
    <row r="52" spans="1:3">
      <c r="A52" s="49" t="s">
        <v>565</v>
      </c>
      <c r="B52" s="50" t="s">
        <v>522</v>
      </c>
      <c r="C52" s="50" t="s">
        <v>663</v>
      </c>
    </row>
    <row r="53" spans="1:3">
      <c r="A53" s="49"/>
      <c r="B53" s="50" t="s">
        <v>723</v>
      </c>
      <c r="C53" s="50" t="s">
        <v>789</v>
      </c>
    </row>
    <row r="54" spans="1:3">
      <c r="A54" s="49"/>
      <c r="B54" s="50"/>
      <c r="C54" s="50"/>
    </row>
    <row r="55" spans="1:3">
      <c r="A55" s="49" t="s">
        <v>790</v>
      </c>
      <c r="B55" s="50" t="s">
        <v>522</v>
      </c>
      <c r="C55" s="50" t="s">
        <v>674</v>
      </c>
    </row>
    <row r="56" spans="1:3">
      <c r="A56" s="49"/>
      <c r="B56" s="50" t="s">
        <v>723</v>
      </c>
      <c r="C56" s="50" t="s">
        <v>792</v>
      </c>
    </row>
    <row r="57" spans="1:3">
      <c r="A57" s="49"/>
      <c r="B57" s="50"/>
      <c r="C57" s="50"/>
    </row>
    <row r="58" spans="1:3">
      <c r="A58" s="49" t="s">
        <v>928</v>
      </c>
      <c r="B58" s="50" t="s">
        <v>522</v>
      </c>
      <c r="C58" s="50" t="s">
        <v>929</v>
      </c>
    </row>
    <row r="59" spans="1:3">
      <c r="A59" s="49"/>
      <c r="B59" s="50"/>
      <c r="C59" s="50"/>
    </row>
    <row r="60" spans="1:3">
      <c r="A60" s="49" t="s">
        <v>802</v>
      </c>
      <c r="B60" s="50" t="s">
        <v>522</v>
      </c>
      <c r="C60" s="50" t="s">
        <v>680</v>
      </c>
    </row>
    <row r="61" spans="1:3">
      <c r="A61" s="49"/>
      <c r="B61" s="50" t="s">
        <v>723</v>
      </c>
      <c r="C61" s="50" t="s">
        <v>572</v>
      </c>
    </row>
    <row r="62" spans="1:3">
      <c r="A62" s="49"/>
      <c r="B62" s="50"/>
      <c r="C62" s="50"/>
    </row>
    <row r="63" spans="1:3">
      <c r="A63" s="49" t="s">
        <v>681</v>
      </c>
      <c r="B63" s="50" t="s">
        <v>522</v>
      </c>
      <c r="C63" s="50" t="s">
        <v>580</v>
      </c>
    </row>
    <row r="64" spans="1:3">
      <c r="A64" s="49"/>
      <c r="B64" s="50"/>
      <c r="C64" s="50"/>
    </row>
    <row r="65" spans="1:3">
      <c r="A65" s="49" t="s">
        <v>577</v>
      </c>
      <c r="B65" s="50" t="s">
        <v>522</v>
      </c>
      <c r="C65" s="50" t="s">
        <v>342</v>
      </c>
    </row>
    <row r="66" spans="1:3">
      <c r="A66" s="49"/>
      <c r="B66" s="50" t="s">
        <v>723</v>
      </c>
      <c r="C66" s="50" t="s">
        <v>494</v>
      </c>
    </row>
    <row r="67" spans="1:3">
      <c r="A67" s="49"/>
      <c r="B67" s="50"/>
      <c r="C67" s="50"/>
    </row>
    <row r="68" spans="1:3">
      <c r="A68" s="49" t="s">
        <v>396</v>
      </c>
      <c r="B68" s="50" t="s">
        <v>522</v>
      </c>
      <c r="C68" s="50" t="s">
        <v>397</v>
      </c>
    </row>
    <row r="69" spans="1:3">
      <c r="A69" s="49"/>
      <c r="B69" s="50"/>
      <c r="C69" s="50"/>
    </row>
    <row r="70" spans="1:3">
      <c r="A70" s="49" t="s">
        <v>398</v>
      </c>
      <c r="B70" s="50" t="s">
        <v>522</v>
      </c>
      <c r="C70" s="50" t="s">
        <v>399</v>
      </c>
    </row>
    <row r="71" spans="1:3">
      <c r="A71" s="49"/>
      <c r="B71" s="50" t="s">
        <v>723</v>
      </c>
      <c r="C71" s="50" t="s">
        <v>400</v>
      </c>
    </row>
    <row r="72" spans="1:3">
      <c r="A72" s="49"/>
      <c r="B72" s="50"/>
      <c r="C72" s="50"/>
    </row>
    <row r="73" spans="1:3">
      <c r="A73" s="49" t="s">
        <v>491</v>
      </c>
      <c r="B73" s="50" t="s">
        <v>522</v>
      </c>
      <c r="C73" s="50" t="s">
        <v>492</v>
      </c>
    </row>
    <row r="74" spans="1:3">
      <c r="A74" s="49"/>
      <c r="B74" s="50" t="s">
        <v>723</v>
      </c>
      <c r="C74" s="50" t="s">
        <v>496</v>
      </c>
    </row>
    <row r="75" spans="1:3">
      <c r="A75" s="49"/>
      <c r="B75" s="50"/>
      <c r="C75" s="50"/>
    </row>
    <row r="76" spans="1:3">
      <c r="A76" s="49" t="s">
        <v>497</v>
      </c>
      <c r="B76" s="50" t="s">
        <v>723</v>
      </c>
      <c r="C76" s="50" t="s">
        <v>826</v>
      </c>
    </row>
    <row r="77" spans="1:3">
      <c r="A77" s="49"/>
      <c r="B77" s="50"/>
      <c r="C77" s="50"/>
    </row>
    <row r="78" spans="1:3">
      <c r="A78" s="49" t="s">
        <v>827</v>
      </c>
      <c r="B78" s="50" t="s">
        <v>522</v>
      </c>
      <c r="C78" s="50" t="s">
        <v>696</v>
      </c>
    </row>
    <row r="79" spans="1:3">
      <c r="A79" s="49"/>
      <c r="B79" s="50" t="s">
        <v>723</v>
      </c>
      <c r="C79" s="50" t="s">
        <v>697</v>
      </c>
    </row>
    <row r="80" spans="1:3">
      <c r="A80" s="49"/>
      <c r="B80" s="50"/>
      <c r="C80" s="50"/>
    </row>
    <row r="81" spans="1:3">
      <c r="A81" s="49" t="s">
        <v>698</v>
      </c>
      <c r="B81" s="50" t="s">
        <v>522</v>
      </c>
      <c r="C81" s="50" t="s">
        <v>828</v>
      </c>
    </row>
    <row r="82" spans="1:3">
      <c r="A82" s="49"/>
      <c r="B82" s="50" t="s">
        <v>723</v>
      </c>
      <c r="C82" s="50" t="s">
        <v>829</v>
      </c>
    </row>
    <row r="83" spans="1:3">
      <c r="A83" s="49"/>
      <c r="B83" s="50"/>
      <c r="C83" s="50"/>
    </row>
    <row r="84" spans="1:3">
      <c r="A84" s="49" t="s">
        <v>830</v>
      </c>
      <c r="B84" s="50" t="s">
        <v>723</v>
      </c>
      <c r="C84" s="50" t="s">
        <v>602</v>
      </c>
    </row>
    <row r="85" spans="1:3">
      <c r="A85" s="49"/>
      <c r="B85" s="50"/>
      <c r="C85" s="50"/>
    </row>
    <row r="86" spans="1:3">
      <c r="A86" s="49" t="s">
        <v>603</v>
      </c>
      <c r="B86" s="50" t="s">
        <v>522</v>
      </c>
      <c r="C86" s="50" t="s">
        <v>512</v>
      </c>
    </row>
    <row r="87" spans="1:3">
      <c r="A87" s="49"/>
      <c r="B87" s="50"/>
      <c r="C87" s="50"/>
    </row>
    <row r="88" spans="1:3">
      <c r="A88" s="49" t="s">
        <v>506</v>
      </c>
      <c r="B88" s="50" t="s">
        <v>522</v>
      </c>
      <c r="C88" s="50" t="s">
        <v>507</v>
      </c>
    </row>
    <row r="89" spans="1:3">
      <c r="A89" s="49"/>
      <c r="B89" s="50" t="s">
        <v>723</v>
      </c>
      <c r="C89" s="50" t="s">
        <v>508</v>
      </c>
    </row>
    <row r="91" spans="1:3" ht="25">
      <c r="A91" s="47" t="s">
        <v>509</v>
      </c>
      <c r="B91" s="47" t="s">
        <v>519</v>
      </c>
      <c r="C91" s="47" t="s">
        <v>520</v>
      </c>
    </row>
    <row r="92" spans="1:3" ht="14">
      <c r="A92" s="48"/>
    </row>
    <row r="93" spans="1:3">
      <c r="A93" s="49" t="s">
        <v>510</v>
      </c>
      <c r="B93" s="50" t="s">
        <v>522</v>
      </c>
      <c r="C93" s="50" t="s">
        <v>523</v>
      </c>
    </row>
    <row r="94" spans="1:3">
      <c r="A94" s="49"/>
      <c r="B94" s="50" t="s">
        <v>723</v>
      </c>
      <c r="C94" s="50" t="s">
        <v>614</v>
      </c>
    </row>
    <row r="95" spans="1:3">
      <c r="A95" s="49"/>
      <c r="B95" s="50"/>
      <c r="C95" s="50"/>
    </row>
    <row r="96" spans="1:3">
      <c r="A96" s="49" t="s">
        <v>615</v>
      </c>
      <c r="B96" s="50" t="s">
        <v>522</v>
      </c>
      <c r="C96" s="50" t="s">
        <v>623</v>
      </c>
    </row>
    <row r="97" spans="1:3">
      <c r="A97" s="49"/>
      <c r="B97" s="50"/>
      <c r="C97" s="50"/>
    </row>
    <row r="98" spans="1:3">
      <c r="A98" s="49" t="s">
        <v>855</v>
      </c>
      <c r="B98" s="50" t="s">
        <v>522</v>
      </c>
      <c r="C98" s="50" t="s">
        <v>856</v>
      </c>
    </row>
    <row r="99" spans="1:3">
      <c r="A99" s="49"/>
      <c r="B99" s="50"/>
      <c r="C99" s="50"/>
    </row>
    <row r="100" spans="1:3">
      <c r="A100" s="49" t="s">
        <v>624</v>
      </c>
      <c r="B100" s="50" t="s">
        <v>723</v>
      </c>
      <c r="C100" s="50" t="s">
        <v>728</v>
      </c>
    </row>
    <row r="101" spans="1:3">
      <c r="A101" s="49"/>
      <c r="B101" s="50"/>
      <c r="C101" s="50"/>
    </row>
    <row r="102" spans="1:3">
      <c r="A102" s="49" t="s">
        <v>729</v>
      </c>
      <c r="B102" s="50" t="s">
        <v>723</v>
      </c>
      <c r="C102" s="50" t="s">
        <v>730</v>
      </c>
    </row>
    <row r="103" spans="1:3">
      <c r="A103" s="49"/>
      <c r="B103" s="50"/>
      <c r="C103" s="50"/>
    </row>
    <row r="104" spans="1:3">
      <c r="A104" s="49" t="s">
        <v>626</v>
      </c>
      <c r="B104" s="50" t="s">
        <v>522</v>
      </c>
      <c r="C104" s="50" t="s">
        <v>527</v>
      </c>
    </row>
    <row r="105" spans="1:3">
      <c r="A105" s="49"/>
      <c r="B105" s="50" t="s">
        <v>723</v>
      </c>
      <c r="C105" s="50" t="s">
        <v>268</v>
      </c>
    </row>
    <row r="106" spans="1:3">
      <c r="A106" s="49"/>
      <c r="B106" s="50"/>
      <c r="C106" s="50"/>
    </row>
    <row r="107" spans="1:3">
      <c r="A107" s="49" t="s">
        <v>346</v>
      </c>
      <c r="B107" s="50" t="s">
        <v>522</v>
      </c>
      <c r="C107" s="50" t="s">
        <v>575</v>
      </c>
    </row>
    <row r="108" spans="1:3">
      <c r="A108" s="49"/>
      <c r="B108" s="50" t="s">
        <v>723</v>
      </c>
      <c r="C108" s="50" t="s">
        <v>450</v>
      </c>
    </row>
    <row r="109" spans="1:3">
      <c r="A109" s="49"/>
      <c r="B109" s="50"/>
      <c r="C109" s="50"/>
    </row>
    <row r="110" spans="1:3">
      <c r="A110" s="49" t="s">
        <v>630</v>
      </c>
      <c r="B110" s="50" t="s">
        <v>522</v>
      </c>
      <c r="C110" s="50" t="s">
        <v>451</v>
      </c>
    </row>
    <row r="111" spans="1:3">
      <c r="A111" s="49"/>
      <c r="B111" s="50" t="s">
        <v>723</v>
      </c>
      <c r="C111" s="50" t="s">
        <v>540</v>
      </c>
    </row>
    <row r="112" spans="1:3">
      <c r="A112" s="49"/>
      <c r="B112" s="50"/>
      <c r="C112" s="50"/>
    </row>
    <row r="113" spans="1:3">
      <c r="A113" s="49" t="s">
        <v>454</v>
      </c>
      <c r="B113" s="50" t="s">
        <v>522</v>
      </c>
      <c r="C113" s="50" t="s">
        <v>455</v>
      </c>
    </row>
    <row r="114" spans="1:3">
      <c r="A114" s="49"/>
      <c r="B114" s="50" t="s">
        <v>723</v>
      </c>
      <c r="C114" s="50" t="s">
        <v>542</v>
      </c>
    </row>
    <row r="115" spans="1:3">
      <c r="A115" s="49"/>
      <c r="B115" s="50"/>
      <c r="C115" s="50"/>
    </row>
    <row r="116" spans="1:3">
      <c r="A116" s="49" t="s">
        <v>644</v>
      </c>
      <c r="B116" s="50" t="s">
        <v>522</v>
      </c>
      <c r="C116" s="50" t="s">
        <v>761</v>
      </c>
    </row>
    <row r="117" spans="1:3">
      <c r="A117" s="49"/>
      <c r="B117" s="50"/>
      <c r="C117" s="50"/>
    </row>
    <row r="118" spans="1:3">
      <c r="A118" s="49" t="s">
        <v>762</v>
      </c>
      <c r="B118" s="50" t="s">
        <v>522</v>
      </c>
      <c r="C118" s="50" t="s">
        <v>763</v>
      </c>
    </row>
    <row r="119" spans="1:3">
      <c r="A119" s="49"/>
      <c r="B119" s="50"/>
      <c r="C119" s="50"/>
    </row>
    <row r="120" spans="1:3">
      <c r="A120" s="49" t="s">
        <v>764</v>
      </c>
      <c r="B120" s="50" t="s">
        <v>522</v>
      </c>
      <c r="C120" s="50" t="s">
        <v>640</v>
      </c>
    </row>
    <row r="121" spans="1:3">
      <c r="A121" s="49"/>
      <c r="B121" s="50"/>
      <c r="C121" s="50"/>
    </row>
    <row r="122" spans="1:3">
      <c r="A122" s="49" t="s">
        <v>1049</v>
      </c>
      <c r="B122" s="50" t="s">
        <v>937</v>
      </c>
      <c r="C122" s="50" t="s">
        <v>1048</v>
      </c>
    </row>
    <row r="123" spans="1:3">
      <c r="A123" s="49"/>
      <c r="B123" s="50"/>
      <c r="C123" s="50"/>
    </row>
    <row r="124" spans="1:3">
      <c r="A124" s="49" t="s">
        <v>648</v>
      </c>
      <c r="B124" s="50" t="s">
        <v>522</v>
      </c>
      <c r="C124" s="50" t="s">
        <v>555</v>
      </c>
    </row>
    <row r="125" spans="1:3">
      <c r="A125" s="49"/>
      <c r="B125" s="50"/>
      <c r="C125" s="50"/>
    </row>
    <row r="126" spans="1:3">
      <c r="A126" s="49" t="s">
        <v>556</v>
      </c>
      <c r="B126" s="50" t="s">
        <v>723</v>
      </c>
      <c r="C126" s="50" t="s">
        <v>557</v>
      </c>
    </row>
    <row r="127" spans="1:3">
      <c r="A127" s="49"/>
      <c r="B127" s="50"/>
      <c r="C127" s="50"/>
    </row>
    <row r="128" spans="1:3">
      <c r="A128" s="49" t="s">
        <v>554</v>
      </c>
      <c r="B128" s="50" t="s">
        <v>522</v>
      </c>
      <c r="C128" s="50" t="s">
        <v>339</v>
      </c>
    </row>
    <row r="129" spans="1:3">
      <c r="A129" s="49"/>
      <c r="B129" s="50"/>
      <c r="C129" s="50"/>
    </row>
    <row r="130" spans="1:3">
      <c r="A130" s="49" t="s">
        <v>340</v>
      </c>
      <c r="B130" s="50" t="s">
        <v>723</v>
      </c>
      <c r="C130" s="50" t="s">
        <v>458</v>
      </c>
    </row>
    <row r="131" spans="1:3">
      <c r="A131" s="49"/>
      <c r="B131" s="50"/>
      <c r="C131" s="50"/>
    </row>
    <row r="132" spans="1:3">
      <c r="A132" s="49" t="s">
        <v>475</v>
      </c>
      <c r="B132" s="50" t="s">
        <v>522</v>
      </c>
      <c r="C132" s="50" t="s">
        <v>476</v>
      </c>
    </row>
    <row r="133" spans="1:3">
      <c r="A133" s="49"/>
      <c r="B133" s="50"/>
      <c r="C133" s="50"/>
    </row>
    <row r="134" spans="1:3">
      <c r="A134" s="49" t="s">
        <v>566</v>
      </c>
      <c r="B134" s="50" t="s">
        <v>522</v>
      </c>
      <c r="C134" s="50" t="s">
        <v>567</v>
      </c>
    </row>
    <row r="135" spans="1:3">
      <c r="A135" s="49"/>
      <c r="B135" s="50"/>
      <c r="C135" s="50"/>
    </row>
    <row r="136" spans="1:3">
      <c r="A136" s="49" t="s">
        <v>466</v>
      </c>
      <c r="B136" s="50" t="s">
        <v>522</v>
      </c>
      <c r="C136" s="50" t="s">
        <v>664</v>
      </c>
    </row>
    <row r="137" spans="1:3">
      <c r="A137" s="49"/>
      <c r="B137" s="50"/>
      <c r="C137" s="50"/>
    </row>
    <row r="138" spans="1:3">
      <c r="A138" s="49" t="s">
        <v>671</v>
      </c>
      <c r="B138" s="50" t="s">
        <v>522</v>
      </c>
      <c r="C138" s="50" t="s">
        <v>672</v>
      </c>
    </row>
    <row r="139" spans="1:3">
      <c r="A139" s="49"/>
      <c r="B139" s="50"/>
      <c r="C139" s="50"/>
    </row>
    <row r="140" spans="1:3">
      <c r="A140" s="49" t="s">
        <v>673</v>
      </c>
      <c r="B140" s="50" t="s">
        <v>522</v>
      </c>
      <c r="C140" s="50" t="s">
        <v>402</v>
      </c>
    </row>
    <row r="141" spans="1:3">
      <c r="A141" s="49"/>
      <c r="B141" s="50"/>
      <c r="C141" s="50"/>
    </row>
    <row r="142" spans="1:3">
      <c r="A142" s="49" t="s">
        <v>403</v>
      </c>
      <c r="B142" s="50" t="s">
        <v>522</v>
      </c>
      <c r="C142" s="50" t="s">
        <v>579</v>
      </c>
    </row>
    <row r="143" spans="1:3">
      <c r="A143" s="49"/>
      <c r="B143" s="50" t="s">
        <v>723</v>
      </c>
      <c r="C143" s="50" t="s">
        <v>669</v>
      </c>
    </row>
    <row r="144" spans="1:3">
      <c r="A144" s="49"/>
      <c r="B144" s="50"/>
      <c r="C144" s="50"/>
    </row>
    <row r="145" spans="1:3">
      <c r="A145" s="49" t="s">
        <v>1050</v>
      </c>
      <c r="B145" s="50" t="s">
        <v>1051</v>
      </c>
      <c r="C145" s="50" t="s">
        <v>951</v>
      </c>
    </row>
    <row r="146" spans="1:3">
      <c r="A146" s="49"/>
      <c r="B146" s="50"/>
      <c r="C146" s="50"/>
    </row>
    <row r="147" spans="1:3">
      <c r="A147" s="49" t="s">
        <v>574</v>
      </c>
      <c r="B147" s="50" t="s">
        <v>522</v>
      </c>
      <c r="C147" s="50" t="s">
        <v>366</v>
      </c>
    </row>
    <row r="148" spans="1:3">
      <c r="A148" s="49"/>
      <c r="B148" s="50" t="s">
        <v>723</v>
      </c>
      <c r="C148" s="50" t="s">
        <v>480</v>
      </c>
    </row>
    <row r="149" spans="1:3">
      <c r="A149" s="49"/>
      <c r="B149" s="50"/>
      <c r="C149" s="50"/>
    </row>
    <row r="150" spans="1:3">
      <c r="A150" s="49" t="s">
        <v>481</v>
      </c>
      <c r="B150" s="50" t="s">
        <v>522</v>
      </c>
      <c r="C150" s="50" t="s">
        <v>482</v>
      </c>
    </row>
    <row r="151" spans="1:3">
      <c r="A151" s="49"/>
      <c r="B151" s="50"/>
      <c r="C151" s="50"/>
    </row>
    <row r="152" spans="1:3">
      <c r="A152" s="49" t="s">
        <v>493</v>
      </c>
      <c r="B152" s="50" t="s">
        <v>522</v>
      </c>
      <c r="C152" s="50" t="s">
        <v>459</v>
      </c>
    </row>
    <row r="153" spans="1:3">
      <c r="A153" s="49"/>
      <c r="B153" s="50"/>
      <c r="C153" s="50"/>
    </row>
    <row r="154" spans="1:3">
      <c r="A154" s="49" t="s">
        <v>460</v>
      </c>
      <c r="B154" s="50" t="s">
        <v>522</v>
      </c>
      <c r="C154" s="50" t="s">
        <v>461</v>
      </c>
    </row>
    <row r="155" spans="1:3">
      <c r="A155" s="49"/>
      <c r="B155" s="50"/>
      <c r="C155" s="50"/>
    </row>
    <row r="156" spans="1:3">
      <c r="A156" s="49" t="s">
        <v>462</v>
      </c>
      <c r="B156" s="50" t="s">
        <v>522</v>
      </c>
      <c r="C156" s="50" t="s">
        <v>568</v>
      </c>
    </row>
    <row r="157" spans="1:3">
      <c r="A157" s="49"/>
      <c r="B157" s="50"/>
      <c r="C157" s="50"/>
    </row>
    <row r="158" spans="1:3">
      <c r="A158" s="49" t="s">
        <v>569</v>
      </c>
      <c r="B158" s="50" t="s">
        <v>723</v>
      </c>
      <c r="C158" s="50" t="s">
        <v>570</v>
      </c>
    </row>
    <row r="159" spans="1:3">
      <c r="A159" s="49"/>
      <c r="B159" s="50"/>
      <c r="C159" s="50"/>
    </row>
    <row r="160" spans="1:3">
      <c r="A160" s="49" t="s">
        <v>571</v>
      </c>
      <c r="B160" s="50" t="s">
        <v>522</v>
      </c>
      <c r="C160" s="50" t="s">
        <v>667</v>
      </c>
    </row>
    <row r="161" spans="1:3">
      <c r="A161" s="49"/>
      <c r="B161" s="50"/>
      <c r="C161" s="50"/>
    </row>
    <row r="162" spans="1:3">
      <c r="A162" s="49" t="s">
        <v>963</v>
      </c>
      <c r="B162" s="50" t="s">
        <v>834</v>
      </c>
      <c r="C162" s="50" t="s">
        <v>962</v>
      </c>
    </row>
    <row r="163" spans="1:3">
      <c r="A163" s="49"/>
      <c r="B163" s="50"/>
      <c r="C163" s="50"/>
    </row>
    <row r="164" spans="1:3">
      <c r="A164" s="49" t="s">
        <v>668</v>
      </c>
      <c r="B164" s="50" t="s">
        <v>522</v>
      </c>
      <c r="C164" s="50"/>
    </row>
    <row r="165" spans="1:3">
      <c r="A165" s="49"/>
      <c r="B165" s="50"/>
      <c r="C165" s="50"/>
    </row>
    <row r="166" spans="1:3">
      <c r="A166" s="49" t="s">
        <v>498</v>
      </c>
      <c r="B166" s="50" t="s">
        <v>723</v>
      </c>
      <c r="C166" s="50" t="s">
        <v>499</v>
      </c>
    </row>
    <row r="167" spans="1:3">
      <c r="A167" s="49"/>
      <c r="B167" s="50"/>
      <c r="C167" s="50"/>
    </row>
    <row r="168" spans="1:3">
      <c r="A168" s="49" t="s">
        <v>593</v>
      </c>
      <c r="B168" s="50" t="s">
        <v>522</v>
      </c>
      <c r="C168" s="50" t="s">
        <v>594</v>
      </c>
    </row>
    <row r="169" spans="1:3">
      <c r="A169" s="49"/>
      <c r="B169" s="50"/>
      <c r="C169" s="50"/>
    </row>
    <row r="170" spans="1:3">
      <c r="A170" s="49" t="s">
        <v>699</v>
      </c>
      <c r="B170" s="50" t="s">
        <v>522</v>
      </c>
      <c r="C170" s="50" t="s">
        <v>700</v>
      </c>
    </row>
    <row r="171" spans="1:3">
      <c r="A171" s="49"/>
      <c r="B171" s="50" t="s">
        <v>723</v>
      </c>
      <c r="C171" s="50" t="s">
        <v>701</v>
      </c>
    </row>
    <row r="172" spans="1:3">
      <c r="A172" s="49"/>
      <c r="B172" s="50"/>
      <c r="C172" s="50"/>
    </row>
    <row r="173" spans="1:3">
      <c r="A173" s="49" t="s">
        <v>702</v>
      </c>
      <c r="B173" s="50" t="s">
        <v>522</v>
      </c>
      <c r="C173" s="50" t="s">
        <v>524</v>
      </c>
    </row>
    <row r="174" spans="1:3">
      <c r="A174" s="49"/>
      <c r="B174" s="50"/>
      <c r="C174" s="50"/>
    </row>
    <row r="175" spans="1:3">
      <c r="A175" s="49" t="s">
        <v>525</v>
      </c>
      <c r="B175" s="50" t="s">
        <v>723</v>
      </c>
      <c r="C175" s="50" t="s">
        <v>619</v>
      </c>
    </row>
    <row r="176" spans="1:3">
      <c r="A176" s="49"/>
      <c r="B176" s="50"/>
      <c r="C176" s="50"/>
    </row>
    <row r="177" spans="1:3">
      <c r="A177" s="49" t="s">
        <v>620</v>
      </c>
      <c r="B177" s="50" t="s">
        <v>522</v>
      </c>
      <c r="C177" s="50" t="s">
        <v>420</v>
      </c>
    </row>
    <row r="178" spans="1:3">
      <c r="A178" s="49"/>
      <c r="B178" s="50"/>
      <c r="C178" s="50"/>
    </row>
    <row r="179" spans="1:3">
      <c r="A179" s="49" t="s">
        <v>724</v>
      </c>
      <c r="B179" s="50" t="s">
        <v>964</v>
      </c>
      <c r="C179" s="50" t="s">
        <v>832</v>
      </c>
    </row>
    <row r="180" spans="1:3">
      <c r="A180" s="49"/>
      <c r="B180" s="50"/>
      <c r="C180" s="50"/>
    </row>
    <row r="181" spans="1:3">
      <c r="A181" s="49" t="s">
        <v>421</v>
      </c>
      <c r="B181" s="50" t="s">
        <v>522</v>
      </c>
      <c r="C181" s="50" t="s">
        <v>422</v>
      </c>
    </row>
    <row r="182" spans="1:3">
      <c r="A182" s="49"/>
      <c r="B182" s="50"/>
      <c r="C182" s="50"/>
    </row>
    <row r="183" spans="1:3">
      <c r="A183" s="49" t="s">
        <v>423</v>
      </c>
      <c r="B183" s="50" t="s">
        <v>522</v>
      </c>
      <c r="C183" s="50" t="s">
        <v>616</v>
      </c>
    </row>
    <row r="184" spans="1:3">
      <c r="A184" s="49"/>
      <c r="B184" s="50"/>
      <c r="C184" s="50"/>
    </row>
    <row r="185" spans="1:3">
      <c r="A185" s="49" t="s">
        <v>617</v>
      </c>
      <c r="B185" s="50" t="s">
        <v>522</v>
      </c>
      <c r="C185" s="50"/>
    </row>
    <row r="186" spans="1:3">
      <c r="A186" s="49"/>
      <c r="B186" s="50"/>
      <c r="C186" s="50"/>
    </row>
    <row r="187" spans="1:3">
      <c r="A187" s="49" t="s">
        <v>618</v>
      </c>
      <c r="B187" s="50" t="s">
        <v>522</v>
      </c>
      <c r="C187" s="50" t="s">
        <v>543</v>
      </c>
    </row>
    <row r="188" spans="1:3">
      <c r="A188" s="49"/>
      <c r="B188" s="50"/>
      <c r="C188" s="50"/>
    </row>
    <row r="189" spans="1:3">
      <c r="A189" s="49" t="s">
        <v>544</v>
      </c>
      <c r="B189" s="50" t="s">
        <v>522</v>
      </c>
      <c r="C189" s="50" t="s">
        <v>645</v>
      </c>
    </row>
    <row r="190" spans="1:3">
      <c r="A190" s="49"/>
      <c r="B190" s="50"/>
      <c r="C190" s="50"/>
    </row>
    <row r="191" spans="1:3">
      <c r="A191" s="49" t="s">
        <v>646</v>
      </c>
      <c r="B191" s="50" t="s">
        <v>522</v>
      </c>
      <c r="C191" s="50" t="s">
        <v>765</v>
      </c>
    </row>
    <row r="192" spans="1:3">
      <c r="A192" s="49"/>
      <c r="B192" s="50" t="s">
        <v>723</v>
      </c>
      <c r="C192" s="50" t="s">
        <v>766</v>
      </c>
    </row>
    <row r="193" spans="1:3">
      <c r="A193" s="49"/>
      <c r="B193" s="50"/>
      <c r="C193" s="50"/>
    </row>
    <row r="194" spans="1:3">
      <c r="A194" s="49" t="s">
        <v>767</v>
      </c>
      <c r="B194" s="50" t="s">
        <v>522</v>
      </c>
      <c r="C194" s="50" t="s">
        <v>595</v>
      </c>
    </row>
    <row r="195" spans="1:3">
      <c r="A195" s="49"/>
      <c r="B195" s="50" t="s">
        <v>723</v>
      </c>
      <c r="C195" s="50" t="s">
        <v>596</v>
      </c>
    </row>
    <row r="196" spans="1:3">
      <c r="A196" s="49"/>
      <c r="B196" s="50"/>
      <c r="C196" s="50"/>
    </row>
    <row r="197" spans="1:3">
      <c r="A197" s="49" t="s">
        <v>597</v>
      </c>
      <c r="B197" s="50" t="s">
        <v>522</v>
      </c>
      <c r="C197" s="50" t="s">
        <v>599</v>
      </c>
    </row>
    <row r="198" spans="1:3">
      <c r="A198" s="49"/>
      <c r="B198" s="50"/>
      <c r="C198" s="50"/>
    </row>
    <row r="199" spans="1:3">
      <c r="A199" s="49" t="s">
        <v>600</v>
      </c>
      <c r="B199" s="50" t="s">
        <v>522</v>
      </c>
      <c r="C199" s="50" t="s">
        <v>601</v>
      </c>
    </row>
    <row r="200" spans="1:3">
      <c r="A200" s="49"/>
      <c r="B200" s="50" t="s">
        <v>723</v>
      </c>
      <c r="C200" s="50" t="s">
        <v>505</v>
      </c>
    </row>
    <row r="201" spans="1:3">
      <c r="A201" s="49"/>
      <c r="B201" s="50"/>
      <c r="C201" s="50"/>
    </row>
    <row r="202" spans="1:3">
      <c r="A202" s="49" t="s">
        <v>833</v>
      </c>
      <c r="B202" s="50" t="s">
        <v>725</v>
      </c>
      <c r="C202" s="50" t="s">
        <v>1014</v>
      </c>
    </row>
    <row r="203" spans="1:3">
      <c r="A203" s="49"/>
      <c r="B203" s="50"/>
      <c r="C203" s="50"/>
    </row>
    <row r="204" spans="1:3">
      <c r="A204" s="49" t="s">
        <v>386</v>
      </c>
      <c r="B204" s="50" t="s">
        <v>522</v>
      </c>
      <c r="C204" s="50" t="s">
        <v>401</v>
      </c>
    </row>
    <row r="205" spans="1:3">
      <c r="A205" s="49"/>
      <c r="B205" s="50" t="s">
        <v>723</v>
      </c>
      <c r="C205" s="50" t="s">
        <v>500</v>
      </c>
    </row>
  </sheetData>
  <sheetCalcPr fullCalcOnLoad="1"/>
  <phoneticPr fontId="8" type="noConversion"/>
  <pageMargins left="0.75" right="0.75" top="1" bottom="1" header="0.5" footer="0.5"/>
  <pageSetup scale="47" fitToHeight="2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20"/>
  <sheetViews>
    <sheetView view="pageLayout" topLeftCell="A73" workbookViewId="0">
      <selection activeCell="C121" sqref="C121"/>
    </sheetView>
  </sheetViews>
  <sheetFormatPr baseColWidth="10" defaultRowHeight="13"/>
  <cols>
    <col min="1" max="1" width="19.85546875" bestFit="1" customWidth="1"/>
    <col min="2" max="2" width="18.140625" style="1" bestFit="1" customWidth="1"/>
    <col min="3" max="3" width="60" bestFit="1" customWidth="1"/>
  </cols>
  <sheetData>
    <row r="1" spans="1:3">
      <c r="A1" s="52" t="s">
        <v>344</v>
      </c>
      <c r="B1" s="53" t="s">
        <v>345</v>
      </c>
      <c r="C1" s="52" t="s">
        <v>182</v>
      </c>
    </row>
    <row r="2" spans="1:3">
      <c r="A2" t="s">
        <v>1112</v>
      </c>
      <c r="B2" s="1" t="s">
        <v>1155</v>
      </c>
      <c r="C2" t="s">
        <v>1154</v>
      </c>
    </row>
    <row r="3" spans="1:3">
      <c r="A3" t="s">
        <v>1156</v>
      </c>
      <c r="B3" s="1" t="s">
        <v>1157</v>
      </c>
      <c r="C3" t="s">
        <v>814</v>
      </c>
    </row>
    <row r="4" spans="1:3">
      <c r="A4" t="s">
        <v>938</v>
      </c>
      <c r="B4" s="1" t="s">
        <v>815</v>
      </c>
      <c r="C4" t="s">
        <v>1026</v>
      </c>
    </row>
    <row r="5" spans="1:3">
      <c r="A5" t="s">
        <v>1027</v>
      </c>
      <c r="B5" s="1" t="s">
        <v>1028</v>
      </c>
      <c r="C5" t="s">
        <v>1029</v>
      </c>
    </row>
    <row r="6" spans="1:3">
      <c r="A6" t="s">
        <v>1030</v>
      </c>
      <c r="B6" s="1" t="s">
        <v>1157</v>
      </c>
      <c r="C6" t="s">
        <v>779</v>
      </c>
    </row>
    <row r="7" spans="1:3">
      <c r="A7" t="s">
        <v>1130</v>
      </c>
      <c r="B7" s="1" t="s">
        <v>1157</v>
      </c>
      <c r="C7" t="s">
        <v>1171</v>
      </c>
    </row>
    <row r="8" spans="1:3">
      <c r="A8" t="s">
        <v>1122</v>
      </c>
      <c r="B8" s="1" t="s">
        <v>1157</v>
      </c>
      <c r="C8" t="s">
        <v>1147</v>
      </c>
    </row>
    <row r="9" spans="1:3">
      <c r="A9" t="s">
        <v>904</v>
      </c>
      <c r="B9" s="1" t="s">
        <v>815</v>
      </c>
      <c r="C9" t="s">
        <v>1179</v>
      </c>
    </row>
    <row r="10" spans="1:3">
      <c r="A10" t="s">
        <v>1180</v>
      </c>
      <c r="B10" s="1" t="s">
        <v>1157</v>
      </c>
      <c r="C10" t="s">
        <v>972</v>
      </c>
    </row>
    <row r="11" spans="1:3">
      <c r="A11" t="s">
        <v>973</v>
      </c>
      <c r="B11" s="1" t="s">
        <v>1157</v>
      </c>
      <c r="C11" t="s">
        <v>974</v>
      </c>
    </row>
    <row r="12" spans="1:3">
      <c r="A12" t="s">
        <v>975</v>
      </c>
      <c r="B12" s="1" t="s">
        <v>1157</v>
      </c>
      <c r="C12" t="s">
        <v>974</v>
      </c>
    </row>
    <row r="13" spans="1:3">
      <c r="A13" t="s">
        <v>987</v>
      </c>
      <c r="B13" s="1" t="s">
        <v>1157</v>
      </c>
      <c r="C13" t="s">
        <v>974</v>
      </c>
    </row>
    <row r="14" spans="1:3">
      <c r="A14" t="s">
        <v>1092</v>
      </c>
      <c r="B14" s="1" t="s">
        <v>1157</v>
      </c>
      <c r="C14" t="s">
        <v>974</v>
      </c>
    </row>
    <row r="15" spans="1:3">
      <c r="A15" t="s">
        <v>1093</v>
      </c>
      <c r="B15" s="1" t="s">
        <v>1157</v>
      </c>
      <c r="C15" t="s">
        <v>860</v>
      </c>
    </row>
    <row r="16" spans="1:3">
      <c r="A16" t="s">
        <v>861</v>
      </c>
      <c r="B16" s="1" t="s">
        <v>862</v>
      </c>
      <c r="C16" t="s">
        <v>863</v>
      </c>
    </row>
    <row r="17" spans="1:3">
      <c r="A17" t="s">
        <v>864</v>
      </c>
      <c r="B17" s="1" t="s">
        <v>865</v>
      </c>
      <c r="C17" t="s">
        <v>653</v>
      </c>
    </row>
    <row r="18" spans="1:3">
      <c r="A18" t="s">
        <v>654</v>
      </c>
      <c r="B18" s="1" t="s">
        <v>815</v>
      </c>
      <c r="C18" t="s">
        <v>777</v>
      </c>
    </row>
    <row r="19" spans="1:3">
      <c r="A19" t="s">
        <v>778</v>
      </c>
      <c r="B19" s="1" t="s">
        <v>1157</v>
      </c>
      <c r="C19" t="s">
        <v>1012</v>
      </c>
    </row>
    <row r="20" spans="1:3">
      <c r="A20" t="s">
        <v>1013</v>
      </c>
      <c r="B20" s="1" t="s">
        <v>1157</v>
      </c>
      <c r="C20" t="s">
        <v>1106</v>
      </c>
    </row>
    <row r="21" spans="1:3">
      <c r="A21" t="s">
        <v>1107</v>
      </c>
      <c r="B21" s="1" t="s">
        <v>1157</v>
      </c>
      <c r="C21" t="s">
        <v>1143</v>
      </c>
    </row>
    <row r="22" spans="1:3">
      <c r="A22" t="s">
        <v>1146</v>
      </c>
      <c r="B22" s="1" t="s">
        <v>1157</v>
      </c>
      <c r="C22" t="s">
        <v>1077</v>
      </c>
    </row>
    <row r="23" spans="1:3">
      <c r="A23" t="s">
        <v>1078</v>
      </c>
      <c r="B23" s="1" t="s">
        <v>1157</v>
      </c>
      <c r="C23" t="s">
        <v>1077</v>
      </c>
    </row>
    <row r="24" spans="1:3">
      <c r="A24" t="s">
        <v>621</v>
      </c>
      <c r="B24" s="1" t="s">
        <v>862</v>
      </c>
      <c r="C24" t="s">
        <v>622</v>
      </c>
    </row>
    <row r="25" spans="1:3">
      <c r="A25" t="s">
        <v>424</v>
      </c>
      <c r="B25" s="1" t="s">
        <v>411</v>
      </c>
      <c r="C25" t="s">
        <v>528</v>
      </c>
    </row>
    <row r="26" spans="1:3">
      <c r="A26" t="s">
        <v>409</v>
      </c>
      <c r="B26" s="1" t="s">
        <v>410</v>
      </c>
      <c r="C26" t="s">
        <v>337</v>
      </c>
    </row>
    <row r="27" spans="1:3">
      <c r="A27" t="s">
        <v>328</v>
      </c>
      <c r="B27" s="1" t="s">
        <v>411</v>
      </c>
      <c r="C27" t="s">
        <v>327</v>
      </c>
    </row>
    <row r="28" spans="1:3">
      <c r="A28" t="s">
        <v>329</v>
      </c>
      <c r="B28" s="1" t="s">
        <v>411</v>
      </c>
      <c r="C28" t="s">
        <v>330</v>
      </c>
    </row>
    <row r="29" spans="1:3">
      <c r="A29" t="s">
        <v>338</v>
      </c>
      <c r="B29" s="1" t="s">
        <v>411</v>
      </c>
      <c r="C29" t="s">
        <v>191</v>
      </c>
    </row>
    <row r="30" spans="1:3">
      <c r="A30" t="s">
        <v>192</v>
      </c>
      <c r="B30" s="1" t="s">
        <v>193</v>
      </c>
      <c r="C30" t="s">
        <v>194</v>
      </c>
    </row>
    <row r="31" spans="1:3">
      <c r="A31" t="s">
        <v>195</v>
      </c>
      <c r="B31" s="1" t="s">
        <v>196</v>
      </c>
      <c r="C31" t="s">
        <v>197</v>
      </c>
    </row>
    <row r="32" spans="1:3">
      <c r="A32" t="s">
        <v>463</v>
      </c>
      <c r="B32" s="1" t="s">
        <v>464</v>
      </c>
      <c r="C32" t="s">
        <v>465</v>
      </c>
    </row>
    <row r="33" spans="1:3">
      <c r="A33" t="s">
        <v>467</v>
      </c>
      <c r="B33" s="1" t="s">
        <v>464</v>
      </c>
      <c r="C33" t="s">
        <v>468</v>
      </c>
    </row>
    <row r="34" spans="1:3">
      <c r="A34" t="s">
        <v>359</v>
      </c>
      <c r="B34" s="1" t="s">
        <v>193</v>
      </c>
      <c r="C34" t="s">
        <v>477</v>
      </c>
    </row>
    <row r="35" spans="1:3">
      <c r="A35" t="s">
        <v>478</v>
      </c>
      <c r="B35" s="1" t="s">
        <v>193</v>
      </c>
      <c r="C35" t="s">
        <v>479</v>
      </c>
    </row>
    <row r="36" spans="1:3">
      <c r="A36" t="s">
        <v>343</v>
      </c>
      <c r="B36" s="1" t="s">
        <v>464</v>
      </c>
      <c r="C36" t="s">
        <v>42</v>
      </c>
    </row>
    <row r="37" spans="1:3">
      <c r="A37" t="s">
        <v>43</v>
      </c>
      <c r="B37" s="1" t="s">
        <v>464</v>
      </c>
      <c r="C37" t="s">
        <v>364</v>
      </c>
    </row>
    <row r="38" spans="1:3">
      <c r="A38" t="s">
        <v>365</v>
      </c>
      <c r="B38" s="1" t="s">
        <v>464</v>
      </c>
      <c r="C38" t="s">
        <v>452</v>
      </c>
    </row>
    <row r="39" spans="1:3">
      <c r="A39" t="s">
        <v>453</v>
      </c>
      <c r="B39" s="1" t="s">
        <v>447</v>
      </c>
      <c r="C39" t="s">
        <v>448</v>
      </c>
    </row>
    <row r="40" spans="1:3">
      <c r="A40" t="s">
        <v>324</v>
      </c>
      <c r="B40" s="1" t="s">
        <v>464</v>
      </c>
      <c r="C40" t="s">
        <v>325</v>
      </c>
    </row>
    <row r="41" spans="1:3">
      <c r="A41" t="s">
        <v>326</v>
      </c>
      <c r="B41" s="1" t="s">
        <v>464</v>
      </c>
      <c r="C41" t="s">
        <v>642</v>
      </c>
    </row>
    <row r="42" spans="1:3">
      <c r="A42" t="s">
        <v>643</v>
      </c>
      <c r="B42" s="1" t="s">
        <v>464</v>
      </c>
      <c r="C42" t="s">
        <v>545</v>
      </c>
    </row>
    <row r="43" spans="1:3">
      <c r="A43" t="s">
        <v>546</v>
      </c>
      <c r="B43" s="1" t="s">
        <v>547</v>
      </c>
      <c r="C43" t="s">
        <v>548</v>
      </c>
    </row>
    <row r="44" spans="1:3">
      <c r="A44" t="s">
        <v>647</v>
      </c>
      <c r="B44" s="1" t="s">
        <v>551</v>
      </c>
      <c r="C44" t="s">
        <v>552</v>
      </c>
    </row>
    <row r="45" spans="1:3">
      <c r="A45" t="s">
        <v>553</v>
      </c>
      <c r="B45" s="1" t="s">
        <v>464</v>
      </c>
      <c r="C45" t="s">
        <v>294</v>
      </c>
    </row>
    <row r="46" spans="1:3">
      <c r="A46" t="s">
        <v>295</v>
      </c>
      <c r="B46" s="1" t="s">
        <v>464</v>
      </c>
      <c r="C46" t="s">
        <v>296</v>
      </c>
    </row>
    <row r="47" spans="1:3">
      <c r="A47" t="s">
        <v>297</v>
      </c>
      <c r="B47" s="1" t="s">
        <v>464</v>
      </c>
      <c r="C47" t="s">
        <v>598</v>
      </c>
    </row>
    <row r="48" spans="1:3">
      <c r="A48" t="s">
        <v>503</v>
      </c>
      <c r="B48" s="1" t="s">
        <v>464</v>
      </c>
      <c r="C48" t="s">
        <v>504</v>
      </c>
    </row>
    <row r="49" spans="1:3">
      <c r="A49" t="s">
        <v>269</v>
      </c>
      <c r="B49" s="1" t="s">
        <v>193</v>
      </c>
      <c r="C49" t="s">
        <v>270</v>
      </c>
    </row>
    <row r="50" spans="1:3">
      <c r="A50" t="s">
        <v>125</v>
      </c>
      <c r="B50" s="1" t="s">
        <v>196</v>
      </c>
      <c r="C50" t="s">
        <v>404</v>
      </c>
    </row>
    <row r="51" spans="1:3">
      <c r="A51" t="s">
        <v>405</v>
      </c>
      <c r="B51" s="1" t="s">
        <v>464</v>
      </c>
      <c r="C51" t="s">
        <v>406</v>
      </c>
    </row>
    <row r="52" spans="1:3">
      <c r="A52" t="s">
        <v>407</v>
      </c>
      <c r="B52" s="1" t="s">
        <v>408</v>
      </c>
      <c r="C52" t="s">
        <v>135</v>
      </c>
    </row>
    <row r="53" spans="1:3">
      <c r="A53" t="s">
        <v>136</v>
      </c>
      <c r="B53" s="1" t="s">
        <v>137</v>
      </c>
      <c r="C53" t="s">
        <v>138</v>
      </c>
    </row>
    <row r="55" spans="1:3">
      <c r="A55" s="52" t="s">
        <v>139</v>
      </c>
      <c r="B55" s="53" t="s">
        <v>345</v>
      </c>
      <c r="C55" s="52" t="s">
        <v>182</v>
      </c>
    </row>
    <row r="56" spans="1:3">
      <c r="A56" t="s">
        <v>1036</v>
      </c>
      <c r="B56" s="1" t="s">
        <v>1037</v>
      </c>
      <c r="C56" t="s">
        <v>1038</v>
      </c>
    </row>
    <row r="57" spans="1:3">
      <c r="A57" t="s">
        <v>1039</v>
      </c>
      <c r="B57" s="1" t="s">
        <v>1040</v>
      </c>
      <c r="C57" t="s">
        <v>930</v>
      </c>
    </row>
    <row r="58" spans="1:3">
      <c r="A58" t="s">
        <v>1052</v>
      </c>
      <c r="B58" s="1" t="s">
        <v>713</v>
      </c>
      <c r="C58" t="s">
        <v>714</v>
      </c>
    </row>
    <row r="59" spans="1:3">
      <c r="A59" t="s">
        <v>715</v>
      </c>
      <c r="B59" s="1" t="s">
        <v>716</v>
      </c>
      <c r="C59" t="s">
        <v>1073</v>
      </c>
    </row>
    <row r="60" spans="1:3">
      <c r="A60" t="s">
        <v>1074</v>
      </c>
      <c r="B60" s="1" t="s">
        <v>1075</v>
      </c>
      <c r="C60" t="s">
        <v>1076</v>
      </c>
    </row>
    <row r="61" spans="1:3">
      <c r="A61" t="s">
        <v>1060</v>
      </c>
      <c r="B61" s="1" t="s">
        <v>1037</v>
      </c>
      <c r="C61" t="s">
        <v>1061</v>
      </c>
    </row>
    <row r="62" spans="1:3">
      <c r="A62" t="s">
        <v>1062</v>
      </c>
      <c r="B62" s="1" t="s">
        <v>1063</v>
      </c>
      <c r="C62" t="s">
        <v>1057</v>
      </c>
    </row>
    <row r="63" spans="1:3">
      <c r="A63" t="s">
        <v>1058</v>
      </c>
      <c r="B63" s="1" t="s">
        <v>713</v>
      </c>
      <c r="C63" t="s">
        <v>1162</v>
      </c>
    </row>
    <row r="64" spans="1:3">
      <c r="A64" t="s">
        <v>1163</v>
      </c>
      <c r="B64" s="1" t="s">
        <v>1164</v>
      </c>
      <c r="C64" t="s">
        <v>1114</v>
      </c>
    </row>
    <row r="65" spans="1:3">
      <c r="A65" t="s">
        <v>1148</v>
      </c>
      <c r="B65" s="1" t="s">
        <v>1102</v>
      </c>
      <c r="C65" t="s">
        <v>1103</v>
      </c>
    </row>
    <row r="66" spans="1:3">
      <c r="A66" t="s">
        <v>1104</v>
      </c>
      <c r="B66" s="1" t="s">
        <v>1165</v>
      </c>
      <c r="C66" t="s">
        <v>1079</v>
      </c>
    </row>
    <row r="67" spans="1:3">
      <c r="A67" t="s">
        <v>1080</v>
      </c>
      <c r="B67" s="1" t="s">
        <v>1081</v>
      </c>
      <c r="C67" t="s">
        <v>1082</v>
      </c>
    </row>
    <row r="68" spans="1:3">
      <c r="A68" t="s">
        <v>1083</v>
      </c>
      <c r="B68" s="1" t="s">
        <v>716</v>
      </c>
      <c r="C68" t="s">
        <v>1082</v>
      </c>
    </row>
    <row r="69" spans="1:3">
      <c r="A69" t="s">
        <v>1084</v>
      </c>
      <c r="B69" s="1" t="s">
        <v>716</v>
      </c>
      <c r="C69" t="s">
        <v>1139</v>
      </c>
    </row>
    <row r="70" spans="1:3">
      <c r="A70" t="s">
        <v>1140</v>
      </c>
      <c r="B70" s="1" t="s">
        <v>1184</v>
      </c>
      <c r="C70" t="s">
        <v>1190</v>
      </c>
    </row>
    <row r="71" spans="1:3">
      <c r="A71" t="s">
        <v>1191</v>
      </c>
      <c r="B71" s="1" t="s">
        <v>1192</v>
      </c>
      <c r="C71" t="s">
        <v>1193</v>
      </c>
    </row>
    <row r="72" spans="1:3">
      <c r="A72" t="s">
        <v>1194</v>
      </c>
      <c r="B72" s="1" t="s">
        <v>1195</v>
      </c>
      <c r="C72" t="s">
        <v>1127</v>
      </c>
    </row>
    <row r="73" spans="1:3">
      <c r="A73" t="s">
        <v>1128</v>
      </c>
      <c r="B73" s="1" t="s">
        <v>1081</v>
      </c>
      <c r="C73" t="s">
        <v>1085</v>
      </c>
    </row>
    <row r="74" spans="1:3">
      <c r="A74" t="s">
        <v>971</v>
      </c>
      <c r="B74" s="1" t="s">
        <v>1192</v>
      </c>
      <c r="C74" t="s">
        <v>1009</v>
      </c>
    </row>
    <row r="75" spans="1:3">
      <c r="A75" t="s">
        <v>1010</v>
      </c>
      <c r="B75" s="1" t="s">
        <v>1075</v>
      </c>
      <c r="C75" t="s">
        <v>1108</v>
      </c>
    </row>
    <row r="76" spans="1:3">
      <c r="A76" t="s">
        <v>1109</v>
      </c>
      <c r="B76" s="1" t="s">
        <v>716</v>
      </c>
      <c r="C76" t="s">
        <v>1110</v>
      </c>
    </row>
    <row r="77" spans="1:3">
      <c r="A77" t="s">
        <v>1111</v>
      </c>
      <c r="B77" s="1" t="s">
        <v>1195</v>
      </c>
      <c r="C77" t="s">
        <v>1181</v>
      </c>
    </row>
    <row r="78" spans="1:3">
      <c r="A78" t="s">
        <v>1182</v>
      </c>
      <c r="B78" s="1" t="s">
        <v>1037</v>
      </c>
      <c r="C78" t="s">
        <v>882</v>
      </c>
    </row>
    <row r="79" spans="1:3">
      <c r="A79" t="s">
        <v>883</v>
      </c>
      <c r="B79" s="1" t="s">
        <v>713</v>
      </c>
      <c r="C79" t="s">
        <v>1020</v>
      </c>
    </row>
    <row r="80" spans="1:3">
      <c r="A80" t="s">
        <v>1021</v>
      </c>
      <c r="B80" s="1" t="s">
        <v>1037</v>
      </c>
      <c r="C80" t="s">
        <v>901</v>
      </c>
    </row>
    <row r="81" spans="1:3">
      <c r="A81" t="s">
        <v>902</v>
      </c>
      <c r="B81" s="1" t="s">
        <v>713</v>
      </c>
      <c r="C81" t="s">
        <v>1011</v>
      </c>
    </row>
    <row r="82" spans="1:3">
      <c r="A82" t="s">
        <v>1053</v>
      </c>
      <c r="B82" s="1" t="s">
        <v>1192</v>
      </c>
      <c r="C82" t="s">
        <v>1054</v>
      </c>
    </row>
    <row r="83" spans="1:3">
      <c r="A83" t="s">
        <v>1055</v>
      </c>
      <c r="B83" s="1" t="s">
        <v>1195</v>
      </c>
      <c r="C83" t="s">
        <v>1089</v>
      </c>
    </row>
    <row r="84" spans="1:3">
      <c r="A84" t="s">
        <v>1090</v>
      </c>
      <c r="B84" s="1" t="s">
        <v>1195</v>
      </c>
      <c r="C84" t="s">
        <v>1091</v>
      </c>
    </row>
    <row r="85" spans="1:3">
      <c r="A85" t="s">
        <v>1197</v>
      </c>
      <c r="B85" s="1" t="s">
        <v>1195</v>
      </c>
      <c r="C85" t="s">
        <v>1198</v>
      </c>
    </row>
    <row r="86" spans="1:3">
      <c r="A86" t="s">
        <v>1141</v>
      </c>
      <c r="B86" s="1" t="s">
        <v>1195</v>
      </c>
      <c r="C86" t="s">
        <v>1142</v>
      </c>
    </row>
    <row r="87" spans="1:3">
      <c r="A87" t="s">
        <v>1095</v>
      </c>
      <c r="B87" s="1" t="s">
        <v>1195</v>
      </c>
      <c r="C87" t="s">
        <v>1082</v>
      </c>
    </row>
    <row r="88" spans="1:3">
      <c r="A88" t="s">
        <v>1096</v>
      </c>
      <c r="B88" s="1" t="s">
        <v>1081</v>
      </c>
      <c r="C88" t="s">
        <v>989</v>
      </c>
    </row>
    <row r="89" spans="1:3">
      <c r="A89" t="s">
        <v>990</v>
      </c>
      <c r="B89" s="1" t="s">
        <v>991</v>
      </c>
      <c r="C89" t="s">
        <v>1008</v>
      </c>
    </row>
    <row r="90" spans="1:3">
      <c r="A90" t="s">
        <v>879</v>
      </c>
      <c r="B90" s="1" t="s">
        <v>713</v>
      </c>
      <c r="C90" t="s">
        <v>1094</v>
      </c>
    </row>
    <row r="91" spans="1:3">
      <c r="A91" t="s">
        <v>1005</v>
      </c>
      <c r="B91" s="1" t="s">
        <v>1160</v>
      </c>
      <c r="C91" t="s">
        <v>1125</v>
      </c>
    </row>
    <row r="92" spans="1:3">
      <c r="A92" t="s">
        <v>1126</v>
      </c>
      <c r="B92" s="1" t="s">
        <v>1164</v>
      </c>
      <c r="C92" t="s">
        <v>1046</v>
      </c>
    </row>
    <row r="93" spans="1:3">
      <c r="A93" t="s">
        <v>1047</v>
      </c>
      <c r="B93" s="1" t="s">
        <v>1158</v>
      </c>
      <c r="C93" t="s">
        <v>1024</v>
      </c>
    </row>
    <row r="94" spans="1:3">
      <c r="A94" t="s">
        <v>1025</v>
      </c>
      <c r="B94" s="1" t="s">
        <v>1081</v>
      </c>
      <c r="C94" t="s">
        <v>822</v>
      </c>
    </row>
    <row r="95" spans="1:3">
      <c r="A95" t="s">
        <v>1056</v>
      </c>
      <c r="B95" s="1" t="s">
        <v>1164</v>
      </c>
      <c r="C95" t="s">
        <v>952</v>
      </c>
    </row>
    <row r="96" spans="1:3">
      <c r="A96" t="s">
        <v>953</v>
      </c>
      <c r="B96" s="1" t="s">
        <v>713</v>
      </c>
      <c r="C96" t="s">
        <v>954</v>
      </c>
    </row>
    <row r="97" spans="1:3">
      <c r="A97" t="s">
        <v>1072</v>
      </c>
      <c r="B97" s="1" t="s">
        <v>1059</v>
      </c>
      <c r="C97" t="s">
        <v>950</v>
      </c>
    </row>
    <row r="98" spans="1:3">
      <c r="A98" t="s">
        <v>1097</v>
      </c>
      <c r="B98" s="1" t="s">
        <v>1192</v>
      </c>
      <c r="C98" t="s">
        <v>1098</v>
      </c>
    </row>
    <row r="99" spans="1:3">
      <c r="A99" t="s">
        <v>1131</v>
      </c>
      <c r="B99" s="1" t="s">
        <v>713</v>
      </c>
      <c r="C99" t="s">
        <v>1006</v>
      </c>
    </row>
    <row r="100" spans="1:3">
      <c r="A100" t="s">
        <v>1007</v>
      </c>
      <c r="B100" s="1" t="s">
        <v>1099</v>
      </c>
      <c r="C100" t="s">
        <v>1100</v>
      </c>
    </row>
    <row r="101" spans="1:3">
      <c r="A101" t="s">
        <v>1101</v>
      </c>
      <c r="B101" s="1" t="s">
        <v>1037</v>
      </c>
      <c r="C101" t="s">
        <v>1086</v>
      </c>
    </row>
    <row r="102" spans="1:3">
      <c r="A102" t="s">
        <v>1087</v>
      </c>
      <c r="B102" s="1" t="s">
        <v>1088</v>
      </c>
      <c r="C102" t="s">
        <v>1185</v>
      </c>
    </row>
    <row r="103" spans="1:3">
      <c r="A103" t="s">
        <v>1186</v>
      </c>
      <c r="B103" s="1" t="s">
        <v>932</v>
      </c>
      <c r="C103" t="s">
        <v>1045</v>
      </c>
    </row>
    <row r="104" spans="1:3">
      <c r="A104" t="s">
        <v>45</v>
      </c>
      <c r="B104" s="1" t="s">
        <v>341</v>
      </c>
      <c r="C104" t="s">
        <v>456</v>
      </c>
    </row>
    <row r="105" spans="1:3">
      <c r="A105" t="s">
        <v>457</v>
      </c>
      <c r="B105" s="1" t="s">
        <v>181</v>
      </c>
      <c r="C105" t="s">
        <v>266</v>
      </c>
    </row>
    <row r="106" spans="1:3">
      <c r="A106" t="s">
        <v>267</v>
      </c>
      <c r="B106" s="1" t="s">
        <v>341</v>
      </c>
      <c r="C106" t="s">
        <v>271</v>
      </c>
    </row>
    <row r="107" spans="1:3">
      <c r="A107" t="s">
        <v>272</v>
      </c>
      <c r="B107" s="1" t="s">
        <v>273</v>
      </c>
      <c r="C107" t="s">
        <v>425</v>
      </c>
    </row>
    <row r="108" spans="1:3">
      <c r="A108" t="s">
        <v>426</v>
      </c>
      <c r="B108" s="1" t="s">
        <v>341</v>
      </c>
      <c r="C108" t="s">
        <v>446</v>
      </c>
    </row>
    <row r="109" spans="1:3">
      <c r="A109" t="s">
        <v>427</v>
      </c>
      <c r="B109" s="1" t="s">
        <v>181</v>
      </c>
      <c r="C109" t="s">
        <v>428</v>
      </c>
    </row>
    <row r="110" spans="1:3">
      <c r="A110" t="s">
        <v>429</v>
      </c>
      <c r="B110" s="1" t="s">
        <v>526</v>
      </c>
      <c r="C110" t="s">
        <v>290</v>
      </c>
    </row>
    <row r="111" spans="1:3">
      <c r="A111" t="s">
        <v>119</v>
      </c>
      <c r="B111" s="1" t="s">
        <v>120</v>
      </c>
      <c r="C111" t="s">
        <v>121</v>
      </c>
    </row>
    <row r="112" spans="1:3">
      <c r="A112" t="s">
        <v>122</v>
      </c>
      <c r="B112" s="1" t="s">
        <v>341</v>
      </c>
      <c r="C112" t="s">
        <v>123</v>
      </c>
    </row>
    <row r="113" spans="1:3">
      <c r="A113" t="s">
        <v>124</v>
      </c>
      <c r="B113" s="1" t="s">
        <v>16</v>
      </c>
      <c r="C113" t="s">
        <v>153</v>
      </c>
    </row>
    <row r="114" spans="1:3">
      <c r="A114" t="s">
        <v>154</v>
      </c>
      <c r="B114" s="1" t="s">
        <v>155</v>
      </c>
      <c r="C114" t="s">
        <v>395</v>
      </c>
    </row>
    <row r="115" spans="1:3">
      <c r="A115" t="s">
        <v>347</v>
      </c>
      <c r="B115" s="1" t="s">
        <v>348</v>
      </c>
      <c r="C115" t="s">
        <v>360</v>
      </c>
    </row>
    <row r="116" spans="1:3">
      <c r="A116" t="s">
        <v>361</v>
      </c>
      <c r="B116" s="1" t="s">
        <v>341</v>
      </c>
      <c r="C116" t="s">
        <v>362</v>
      </c>
    </row>
    <row r="117" spans="1:3">
      <c r="A117" t="s">
        <v>363</v>
      </c>
      <c r="B117" s="1" t="s">
        <v>218</v>
      </c>
      <c r="C117" t="s">
        <v>489</v>
      </c>
    </row>
    <row r="118" spans="1:3">
      <c r="A118" t="s">
        <v>484</v>
      </c>
      <c r="B118" s="1" t="s">
        <v>485</v>
      </c>
      <c r="C118" t="s">
        <v>486</v>
      </c>
    </row>
    <row r="119" spans="1:3">
      <c r="A119" t="s">
        <v>487</v>
      </c>
      <c r="B119" s="1" t="s">
        <v>385</v>
      </c>
      <c r="C119" t="s">
        <v>111</v>
      </c>
    </row>
    <row r="120" spans="1:3">
      <c r="A120" t="s">
        <v>501</v>
      </c>
      <c r="B120" s="1" t="s">
        <v>485</v>
      </c>
      <c r="C120" t="s">
        <v>502</v>
      </c>
    </row>
  </sheetData>
  <sheetCalcPr fullCalcOnLoad="1"/>
  <phoneticPr fontId="8" type="noConversion"/>
  <pageMargins left="0.5" right="0.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Front</vt:lpstr>
      <vt:lpstr>Back</vt:lpstr>
      <vt:lpstr>Armor</vt:lpstr>
      <vt:lpstr>Weapons</vt:lpstr>
      <vt:lpstr>CharPts</vt:lpstr>
      <vt:lpstr>Skills</vt:lpstr>
      <vt:lpstr>Traits</vt:lpstr>
      <vt:lpstr>CortexTraits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Lenox</dc:creator>
  <cp:lastModifiedBy>William Lenox</cp:lastModifiedBy>
  <cp:lastPrinted>2010-03-12T21:23:55Z</cp:lastPrinted>
  <dcterms:created xsi:type="dcterms:W3CDTF">2009-02-21T03:54:40Z</dcterms:created>
  <dcterms:modified xsi:type="dcterms:W3CDTF">2017-07-26T22:35:31Z</dcterms:modified>
</cp:coreProperties>
</file>