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80" windowWidth="22460" windowHeight="19460" tabRatio="500"/>
  </bookViews>
  <sheets>
    <sheet name="Front" sheetId="1" r:id="rId1"/>
    <sheet name="Back" sheetId="2" r:id="rId2"/>
    <sheet name="Armor" sheetId="3" r:id="rId3"/>
    <sheet name="Weapons" sheetId="4" r:id="rId4"/>
    <sheet name="CharPts" sheetId="5" r:id="rId5"/>
    <sheet name="Skills" sheetId="6" r:id="rId6"/>
    <sheet name="Traits" sheetId="7" r:id="rId7"/>
    <sheet name="CortexTraits" sheetId="8" r:id="rId8"/>
  </sheets>
  <definedNames>
    <definedName name="_xlnm.Print_Area" localSheetId="1">Back!$A$1:$P$41</definedName>
    <definedName name="_xlnm.Print_Area" localSheetId="0">Front!$A$1:$M$44</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15" i="5"/>
  <c r="F11"/>
  <c r="F7"/>
  <c r="F3"/>
  <c r="C4"/>
  <c r="C5"/>
  <c r="C6"/>
  <c r="C7"/>
  <c r="C8"/>
  <c r="C9"/>
  <c r="C10"/>
  <c r="C11"/>
  <c r="C12"/>
  <c r="C3"/>
  <c r="L44" i="1"/>
  <c r="H44"/>
  <c r="E44"/>
  <c r="B44"/>
  <c r="L43"/>
  <c r="H43"/>
  <c r="E43"/>
  <c r="B43"/>
  <c r="L42"/>
  <c r="H42"/>
  <c r="E42"/>
  <c r="B42"/>
  <c r="L41"/>
  <c r="H41"/>
  <c r="E41"/>
  <c r="B41"/>
  <c r="L40"/>
  <c r="H40"/>
  <c r="E40"/>
  <c r="B40"/>
  <c r="L39"/>
  <c r="H39"/>
  <c r="E39"/>
  <c r="B39"/>
  <c r="L38"/>
  <c r="H38"/>
  <c r="E38"/>
  <c r="B38"/>
  <c r="L37"/>
  <c r="H37"/>
  <c r="E37"/>
  <c r="B37"/>
  <c r="L36"/>
  <c r="H36"/>
  <c r="E36"/>
  <c r="B36"/>
  <c r="L35"/>
  <c r="H35"/>
  <c r="E35"/>
  <c r="B35"/>
  <c r="L34"/>
  <c r="H34"/>
  <c r="E34"/>
  <c r="B34"/>
  <c r="L33"/>
  <c r="H33"/>
  <c r="E33"/>
  <c r="B33"/>
  <c r="L32"/>
  <c r="H32"/>
  <c r="E32"/>
  <c r="B32"/>
  <c r="L31"/>
  <c r="H31"/>
  <c r="E31"/>
  <c r="B31"/>
  <c r="L30"/>
  <c r="H30"/>
  <c r="E30"/>
  <c r="B30"/>
  <c r="L29"/>
  <c r="H29"/>
  <c r="E29"/>
  <c r="B29"/>
  <c r="L28"/>
  <c r="H28"/>
  <c r="E28"/>
  <c r="B28"/>
  <c r="L27"/>
  <c r="H27"/>
  <c r="E27"/>
  <c r="B27"/>
  <c r="L26"/>
  <c r="H26"/>
  <c r="E26"/>
  <c r="B26"/>
  <c r="L25"/>
  <c r="H25"/>
  <c r="E25"/>
  <c r="B25"/>
  <c r="L24"/>
  <c r="H24"/>
  <c r="E24"/>
  <c r="B24"/>
  <c r="L23"/>
  <c r="H23"/>
  <c r="E23"/>
  <c r="B23"/>
  <c r="L22"/>
  <c r="H22"/>
  <c r="E22"/>
  <c r="B22"/>
  <c r="L21"/>
  <c r="H21"/>
  <c r="E21"/>
  <c r="B21"/>
  <c r="L20"/>
  <c r="H20"/>
  <c r="E20"/>
  <c r="B20"/>
  <c r="L19"/>
  <c r="H19"/>
  <c r="E19"/>
  <c r="B19"/>
  <c r="L18"/>
  <c r="H18"/>
  <c r="E18"/>
  <c r="B18"/>
  <c r="L17"/>
  <c r="H17"/>
  <c r="E17"/>
  <c r="B17"/>
  <c r="L16"/>
  <c r="H16"/>
  <c r="E16"/>
  <c r="B16"/>
  <c r="L15"/>
  <c r="H15"/>
  <c r="E15"/>
  <c r="B15"/>
  <c r="F10"/>
  <c r="F11"/>
  <c r="F9"/>
  <c r="F8"/>
  <c r="F7"/>
  <c r="G3"/>
  <c r="K8"/>
  <c r="K7"/>
  <c r="I8"/>
  <c r="I7"/>
  <c r="M12"/>
  <c r="M11"/>
  <c r="J12"/>
  <c r="J11"/>
  <c r="I12"/>
  <c r="I11"/>
  <c r="I10"/>
  <c r="M10"/>
  <c r="J10"/>
  <c r="N15"/>
  <c r="O15"/>
  <c r="P15"/>
  <c r="Q15"/>
  <c r="N16"/>
  <c r="O16"/>
  <c r="P16"/>
  <c r="Q16"/>
  <c r="N17"/>
  <c r="O17"/>
  <c r="P17"/>
  <c r="Q17"/>
  <c r="N18"/>
  <c r="O18"/>
  <c r="P18"/>
  <c r="Q18"/>
  <c r="N20"/>
  <c r="O20"/>
  <c r="P20"/>
  <c r="Q20"/>
  <c r="N21"/>
  <c r="O21"/>
  <c r="P21"/>
  <c r="Q21"/>
  <c r="N22"/>
  <c r="O22"/>
  <c r="P22"/>
  <c r="Q22"/>
  <c r="N23"/>
  <c r="O23"/>
  <c r="P23"/>
  <c r="Q23"/>
  <c r="N25"/>
  <c r="O25"/>
  <c r="P25"/>
  <c r="Q25"/>
  <c r="N26"/>
  <c r="O26"/>
  <c r="P26"/>
  <c r="Q26"/>
  <c r="N27"/>
  <c r="O27"/>
  <c r="P27"/>
  <c r="Q27"/>
  <c r="N28"/>
  <c r="O28"/>
  <c r="P28"/>
  <c r="Q28"/>
  <c r="N30"/>
  <c r="O30"/>
  <c r="P30"/>
  <c r="Q30"/>
  <c r="N31"/>
  <c r="O31"/>
  <c r="P31"/>
  <c r="Q31"/>
  <c r="N32"/>
  <c r="O32"/>
  <c r="P32"/>
  <c r="Q32"/>
  <c r="N33"/>
  <c r="O33"/>
  <c r="P33"/>
  <c r="Q33"/>
  <c r="N35"/>
  <c r="O35"/>
  <c r="P35"/>
  <c r="Q35"/>
  <c r="N36"/>
  <c r="O36"/>
  <c r="P36"/>
  <c r="Q36"/>
  <c r="N37"/>
  <c r="O37"/>
  <c r="P37"/>
  <c r="Q37"/>
  <c r="N38"/>
  <c r="O38"/>
  <c r="P38"/>
  <c r="Q38"/>
  <c r="N40"/>
  <c r="O40"/>
  <c r="P40"/>
  <c r="N41"/>
  <c r="O41"/>
  <c r="P41"/>
  <c r="N42"/>
  <c r="O42"/>
  <c r="P42"/>
  <c r="N43"/>
  <c r="O43"/>
  <c r="P43"/>
  <c r="O8"/>
  <c r="T8"/>
  <c r="T9"/>
  <c r="T10"/>
  <c r="T11"/>
  <c r="T7"/>
  <c r="S8"/>
  <c r="S9"/>
  <c r="S10"/>
  <c r="S11"/>
  <c r="S7"/>
  <c r="Q7"/>
  <c r="Q8"/>
  <c r="Q9"/>
  <c r="Q10"/>
  <c r="Q11"/>
  <c r="Q12"/>
  <c r="O6"/>
  <c r="O10"/>
  <c r="O1"/>
</calcChain>
</file>

<file path=xl/sharedStrings.xml><?xml version="1.0" encoding="utf-8"?>
<sst xmlns="http://schemas.openxmlformats.org/spreadsheetml/2006/main" count="1620" uniqueCount="1201">
  <si>
    <t>Burst of Strength</t>
    <phoneticPr fontId="8" type="noConversion"/>
  </si>
  <si>
    <t>Plate Vest</t>
    <phoneticPr fontId="8" type="noConversion"/>
  </si>
  <si>
    <t>d</t>
    <phoneticPr fontId="8" type="noConversion"/>
  </si>
  <si>
    <t>Endurance</t>
    <phoneticPr fontId="8" type="noConversion"/>
  </si>
  <si>
    <t>Weapon</t>
    <phoneticPr fontId="8" type="noConversion"/>
  </si>
  <si>
    <t>Alertness</t>
    <phoneticPr fontId="8" type="noConversion"/>
  </si>
  <si>
    <t>Pistol</t>
    <phoneticPr fontId="8" type="noConversion"/>
  </si>
  <si>
    <t>Intelligence</t>
    <phoneticPr fontId="8" type="noConversion"/>
  </si>
  <si>
    <t>Wound Penalty at</t>
    <phoneticPr fontId="8" type="noConversion"/>
  </si>
  <si>
    <t>Submachinegun</t>
    <phoneticPr fontId="8" type="noConversion"/>
  </si>
  <si>
    <t>Willpower</t>
    <phoneticPr fontId="8" type="noConversion"/>
  </si>
  <si>
    <t>Base Speed</t>
    <phoneticPr fontId="8" type="noConversion"/>
  </si>
  <si>
    <t>15'</t>
    <phoneticPr fontId="8" type="noConversion"/>
  </si>
  <si>
    <t>Knife, Combat</t>
    <phoneticPr fontId="8" type="noConversion"/>
  </si>
  <si>
    <t>No attacks for D4 rounds or D8 rounds, defensive penalty, see text</t>
    <phoneticPr fontId="8" type="noConversion"/>
  </si>
  <si>
    <t>Complex Needs</t>
    <phoneticPr fontId="8" type="noConversion"/>
  </si>
  <si>
    <t>D2-D8</t>
    <phoneticPr fontId="8" type="noConversion"/>
  </si>
  <si>
    <t>D4-D8</t>
    <phoneticPr fontId="8" type="noConversion"/>
  </si>
  <si>
    <t>Impaired Senses</t>
    <phoneticPr fontId="8" type="noConversion"/>
  </si>
  <si>
    <t>D4 blinded by bright light, D8 poor sense, D12 blind or deaf, etc</t>
    <phoneticPr fontId="8" type="noConversion"/>
  </si>
  <si>
    <t>Player:</t>
    <phoneticPr fontId="8" type="noConversion"/>
  </si>
  <si>
    <t>Marty</t>
    <phoneticPr fontId="8" type="noConversion"/>
  </si>
  <si>
    <t>Life Points</t>
    <phoneticPr fontId="8" type="noConversion"/>
  </si>
  <si>
    <t>Name:</t>
    <phoneticPr fontId="8" type="noConversion"/>
  </si>
  <si>
    <t>Will Brannigan</t>
    <phoneticPr fontId="8" type="noConversion"/>
  </si>
  <si>
    <t>Archetype:</t>
    <phoneticPr fontId="8" type="noConversion"/>
  </si>
  <si>
    <t>Mercenary</t>
    <phoneticPr fontId="8" type="noConversion"/>
  </si>
  <si>
    <t>Attributes</t>
    <phoneticPr fontId="8" type="noConversion"/>
  </si>
  <si>
    <t>Animal Empathy</t>
    <phoneticPr fontId="8" type="noConversion"/>
  </si>
  <si>
    <t>Attuned to Nature</t>
    <phoneticPr fontId="8" type="noConversion"/>
  </si>
  <si>
    <t>Out for Blood</t>
    <phoneticPr fontId="8" type="noConversion"/>
  </si>
  <si>
    <t>Planetary Vehicles</t>
    <phoneticPr fontId="8" type="noConversion"/>
  </si>
  <si>
    <t>Brawling</t>
    <phoneticPr fontId="8" type="noConversion"/>
  </si>
  <si>
    <t>Stealth</t>
    <phoneticPr fontId="8" type="noConversion"/>
  </si>
  <si>
    <t>Forensics</t>
    <phoneticPr fontId="8" type="noConversion"/>
  </si>
  <si>
    <t>Bows</t>
    <phoneticPr fontId="8" type="noConversion"/>
  </si>
  <si>
    <t>Sleight of Hand</t>
    <phoneticPr fontId="8" type="noConversion"/>
  </si>
  <si>
    <t>Craft</t>
    <phoneticPr fontId="8" type="noConversion"/>
  </si>
  <si>
    <t>Linguist</t>
    <phoneticPr fontId="8" type="noConversion"/>
  </si>
  <si>
    <t>Pilot</t>
    <phoneticPr fontId="8" type="noConversion"/>
  </si>
  <si>
    <t>Unarmed</t>
    <phoneticPr fontId="8" type="noConversion"/>
  </si>
  <si>
    <t>Discipline</t>
    <phoneticPr fontId="8" type="noConversion"/>
  </si>
  <si>
    <t>Mech Engineer</t>
    <phoneticPr fontId="8" type="noConversion"/>
  </si>
  <si>
    <t>Vehicles</t>
    <phoneticPr fontId="8" type="noConversion"/>
  </si>
  <si>
    <t>Lightning Reflexes</t>
    <phoneticPr fontId="8" type="noConversion"/>
  </si>
  <si>
    <t>Mean Left Hook</t>
    <phoneticPr fontId="8" type="noConversion"/>
  </si>
  <si>
    <t>Two Fisted</t>
    <phoneticPr fontId="8" type="noConversion"/>
  </si>
  <si>
    <t>Nose For Trouble</t>
    <phoneticPr fontId="8" type="noConversion"/>
  </si>
  <si>
    <t>Friends in Low Places</t>
    <phoneticPr fontId="8" type="noConversion"/>
  </si>
  <si>
    <t>Branded (accused of desertion)</t>
    <phoneticPr fontId="8" type="noConversion"/>
  </si>
  <si>
    <t>Chip on Shoulder</t>
    <phoneticPr fontId="8" type="noConversion"/>
  </si>
  <si>
    <t>Credo (Don't hurt a kid)</t>
    <phoneticPr fontId="8" type="noConversion"/>
  </si>
  <si>
    <t>Disguise Kit</t>
    <phoneticPr fontId="8" type="noConversion"/>
  </si>
  <si>
    <t>Debugger</t>
    <phoneticPr fontId="8" type="noConversion"/>
  </si>
  <si>
    <t>Eavesdrops</t>
    <phoneticPr fontId="8" type="noConversion"/>
  </si>
  <si>
    <t>Weapon</t>
    <phoneticPr fontId="8" type="noConversion"/>
  </si>
  <si>
    <t>Range</t>
    <phoneticPr fontId="8" type="noConversion"/>
  </si>
  <si>
    <t>Investigate</t>
    <phoneticPr fontId="8" type="noConversion"/>
  </si>
  <si>
    <t>Culture</t>
    <phoneticPr fontId="8" type="noConversion"/>
  </si>
  <si>
    <t>Beacon from Alliance Patrol Boat for crybaby</t>
    <phoneticPr fontId="8" type="noConversion"/>
  </si>
  <si>
    <t>Bionic Eye (Infra Red/Night Vision/Telescopic)</t>
    <phoneticPr fontId="8" type="noConversion"/>
  </si>
  <si>
    <t>20% interest in a Firefly (Rapscallion)</t>
    <phoneticPr fontId="8" type="noConversion"/>
  </si>
  <si>
    <t>Brawling</t>
    <phoneticPr fontId="8" type="noConversion"/>
  </si>
  <si>
    <t>Animal Handling</t>
    <phoneticPr fontId="8" type="noConversion"/>
  </si>
  <si>
    <t>Guns</t>
    <phoneticPr fontId="8" type="noConversion"/>
  </si>
  <si>
    <t>Medical</t>
    <phoneticPr fontId="8" type="noConversion"/>
  </si>
  <si>
    <t>Pistols</t>
    <phoneticPr fontId="8" type="noConversion"/>
  </si>
  <si>
    <t>Machine Guns</t>
    <phoneticPr fontId="8" type="noConversion"/>
  </si>
  <si>
    <t>Artistry</t>
    <phoneticPr fontId="8" type="noConversion"/>
  </si>
  <si>
    <t>Athletics</t>
    <phoneticPr fontId="8" type="noConversion"/>
  </si>
  <si>
    <t>Survival</t>
    <phoneticPr fontId="8" type="noConversion"/>
  </si>
  <si>
    <t>Covert</t>
    <phoneticPr fontId="8" type="noConversion"/>
  </si>
  <si>
    <t>Knowledge</t>
    <phoneticPr fontId="8" type="noConversion"/>
  </si>
  <si>
    <t>Performance</t>
    <phoneticPr fontId="8" type="noConversion"/>
  </si>
  <si>
    <t>Technical</t>
    <phoneticPr fontId="8" type="noConversion"/>
  </si>
  <si>
    <t>Sleight of Hand</t>
    <phoneticPr fontId="8" type="noConversion"/>
  </si>
  <si>
    <t>Literature</t>
    <phoneticPr fontId="8" type="noConversion"/>
  </si>
  <si>
    <t>D6+ use plot points at +2 steps, D12+ automatic survival</t>
    <phoneticPr fontId="8" type="noConversion"/>
  </si>
  <si>
    <t xml:space="preserve"> D6+ use plot points at +2 steps, D12+ people always are friendly to you</t>
    <phoneticPr fontId="8" type="noConversion"/>
  </si>
  <si>
    <t>Hardy Constitution</t>
    <phoneticPr fontId="8" type="noConversion"/>
  </si>
  <si>
    <t>Impaired Manipulation</t>
    <phoneticPr fontId="8" type="noConversion"/>
  </si>
  <si>
    <t>Dice added to difficulty of mental and social actions when solving new mystery</t>
    <phoneticPr fontId="8" type="noConversion"/>
  </si>
  <si>
    <t>Klepto</t>
    <phoneticPr fontId="8" type="noConversion"/>
  </si>
  <si>
    <t>D2/D6/D10</t>
    <phoneticPr fontId="8" type="noConversion"/>
  </si>
  <si>
    <t>Philosophy</t>
    <phoneticPr fontId="8" type="noConversion"/>
  </si>
  <si>
    <t>Healers' Touch</t>
    <phoneticPr fontId="8" type="noConversion"/>
  </si>
  <si>
    <t>Dice added to difficulty of combat, interrogation, or other rolls</t>
    <phoneticPr fontId="8" type="noConversion"/>
  </si>
  <si>
    <t>Criminal Past</t>
    <phoneticPr fontId="8" type="noConversion"/>
  </si>
  <si>
    <t>D6</t>
    <phoneticPr fontId="8" type="noConversion"/>
  </si>
  <si>
    <t>Dice added to difficulty of social interactions</t>
    <phoneticPr fontId="8" type="noConversion"/>
  </si>
  <si>
    <t>Crude</t>
    <phoneticPr fontId="8" type="noConversion"/>
  </si>
  <si>
    <t>Dead Broke</t>
    <phoneticPr fontId="8" type="noConversion"/>
  </si>
  <si>
    <t>Helmet, Squad</t>
    <phoneticPr fontId="8" type="noConversion"/>
  </si>
  <si>
    <t>D4</t>
    <phoneticPr fontId="8" type="noConversion"/>
  </si>
  <si>
    <t>Dice added to difficulty of social interactions when trait offends people</t>
    <phoneticPr fontId="8" type="noConversion"/>
  </si>
  <si>
    <t>Lightweight</t>
    <phoneticPr fontId="8" type="noConversion"/>
  </si>
  <si>
    <t>You are creepy, Dice added to difficulty of social interactions</t>
    <phoneticPr fontId="8" type="noConversion"/>
  </si>
  <si>
    <t>Resist effects of drugs, poisons, toxins, etc.</t>
    <phoneticPr fontId="8" type="noConversion"/>
  </si>
  <si>
    <t>Communications Systems</t>
    <phoneticPr fontId="8" type="noConversion"/>
  </si>
  <si>
    <t>Persuasion</t>
    <phoneticPr fontId="8" type="noConversion"/>
  </si>
  <si>
    <t>Head for numbers</t>
    <phoneticPr fontId="8" type="noConversion"/>
  </si>
  <si>
    <t>D6+ use plot points at +2 steps, D12+ MacGyver</t>
    <phoneticPr fontId="8" type="noConversion"/>
  </si>
  <si>
    <t>D6+ use plot points at +2 steps</t>
  </si>
  <si>
    <t>Gun Cleaning Kit</t>
    <phoneticPr fontId="8" type="noConversion"/>
  </si>
  <si>
    <t>Ballistic Mesh</t>
    <phoneticPr fontId="8" type="noConversion"/>
  </si>
  <si>
    <t>6 Alliance Police Uniforms</t>
    <phoneticPr fontId="8" type="noConversion"/>
  </si>
  <si>
    <t>Derived</t>
    <phoneticPr fontId="8" type="noConversion"/>
  </si>
  <si>
    <t>Armor</t>
    <phoneticPr fontId="8" type="noConversion"/>
  </si>
  <si>
    <t>Agility</t>
    <phoneticPr fontId="8" type="noConversion"/>
  </si>
  <si>
    <t>d</t>
    <phoneticPr fontId="8" type="noConversion"/>
  </si>
  <si>
    <t>Ballistic Mesh</t>
    <phoneticPr fontId="8" type="noConversion"/>
  </si>
  <si>
    <t>Strength</t>
    <phoneticPr fontId="8" type="noConversion"/>
  </si>
  <si>
    <t>d</t>
    <phoneticPr fontId="8" type="noConversion"/>
  </si>
  <si>
    <t>Attribute Costs</t>
    <phoneticPr fontId="8" type="noConversion"/>
  </si>
  <si>
    <t>Guns</t>
    <phoneticPr fontId="8" type="noConversion"/>
  </si>
  <si>
    <t>Medical Expertise</t>
    <phoneticPr fontId="8" type="noConversion"/>
  </si>
  <si>
    <t>Dice added to difficulty of social interactions, offers</t>
    <phoneticPr fontId="8" type="noConversion"/>
  </si>
  <si>
    <t>Gullible</t>
    <phoneticPr fontId="8" type="noConversion"/>
  </si>
  <si>
    <t>Air of Mystery</t>
    <phoneticPr fontId="8" type="noConversion"/>
  </si>
  <si>
    <t>Really Big Damn Hero</t>
    <phoneticPr fontId="8" type="noConversion"/>
  </si>
  <si>
    <t>Basic needs have some form of limitation or requirement (kosher, vitamins, etc)</t>
    <phoneticPr fontId="8" type="noConversion"/>
  </si>
  <si>
    <t>Contrarian</t>
    <phoneticPr fontId="8" type="noConversion"/>
  </si>
  <si>
    <t>Animal Training</t>
    <phoneticPr fontId="8" type="noConversion"/>
  </si>
  <si>
    <t>Assault Rifles</t>
    <phoneticPr fontId="8" type="noConversion"/>
  </si>
  <si>
    <t>Dentistry</t>
    <phoneticPr fontId="8" type="noConversion"/>
  </si>
  <si>
    <t>Blowguns</t>
    <phoneticPr fontId="8" type="noConversion"/>
  </si>
  <si>
    <t>Riding</t>
    <phoneticPr fontId="8" type="noConversion"/>
  </si>
  <si>
    <t>Computer Core from Alliance Patrol Boat</t>
    <phoneticPr fontId="8" type="noConversion"/>
  </si>
  <si>
    <t>2/3 to 1/2 normal height, reduce speed, etc, add dice to defense, hiding</t>
    <phoneticPr fontId="8" type="noConversion"/>
  </si>
  <si>
    <t>Low Pain Threshold</t>
    <phoneticPr fontId="8" type="noConversion"/>
  </si>
  <si>
    <t>Someone is your twin and you are mistaken for them</t>
    <phoneticPr fontId="8" type="noConversion"/>
  </si>
  <si>
    <t>Ambidextrous</t>
    <phoneticPr fontId="8" type="noConversion"/>
  </si>
  <si>
    <t>D2</t>
    <phoneticPr fontId="8" type="noConversion"/>
  </si>
  <si>
    <t xml:space="preserve">Same as Serenity two fisted </t>
    <phoneticPr fontId="8" type="noConversion"/>
  </si>
  <si>
    <t>Metalworking</t>
    <phoneticPr fontId="8" type="noConversion"/>
  </si>
  <si>
    <t>Machinery Maintenance</t>
    <phoneticPr fontId="8" type="noConversion"/>
  </si>
  <si>
    <t>Military Combat Vehicles</t>
    <phoneticPr fontId="8" type="noConversion"/>
  </si>
  <si>
    <t>Pottery</t>
    <phoneticPr fontId="8" type="noConversion"/>
  </si>
  <si>
    <t>Minor</t>
    <phoneticPr fontId="8" type="noConversion"/>
  </si>
  <si>
    <t>General Practice</t>
    <phoneticPr fontId="8" type="noConversion"/>
  </si>
  <si>
    <t>Crossbows</t>
    <phoneticPr fontId="8" type="noConversion"/>
  </si>
  <si>
    <t>D4 start with and keep only half of funds, D8 quarter of funds</t>
    <phoneticPr fontId="8" type="noConversion"/>
  </si>
  <si>
    <t>Dead Inside</t>
    <phoneticPr fontId="8" type="noConversion"/>
  </si>
  <si>
    <t>Paraplegic, Dice added to difficulty of actions impaired by paralysis</t>
    <phoneticPr fontId="8" type="noConversion"/>
  </si>
  <si>
    <t>Dice added to difficulty of resisting alcohol, drugs, poisons, etc.</t>
    <phoneticPr fontId="8" type="noConversion"/>
  </si>
  <si>
    <t>Little Person</t>
    <phoneticPr fontId="8" type="noConversion"/>
  </si>
  <si>
    <t>Dice added to difficulty of perceiving falsehood</t>
    <phoneticPr fontId="8" type="noConversion"/>
  </si>
  <si>
    <t>Honest to a Fault</t>
    <phoneticPr fontId="8" type="noConversion"/>
  </si>
  <si>
    <t>Mimicry</t>
    <phoneticPr fontId="8" type="noConversion"/>
  </si>
  <si>
    <t>D4-D6</t>
    <phoneticPr fontId="8" type="noConversion"/>
  </si>
  <si>
    <t>D6 self defense only, D12 no attacks ever, see text</t>
    <phoneticPr fontId="8" type="noConversion"/>
  </si>
  <si>
    <t>Blind</t>
    <phoneticPr fontId="8" type="noConversion"/>
  </si>
  <si>
    <t>Deadly Enemy (stiffed for cost of eye)</t>
    <phoneticPr fontId="8" type="noConversion"/>
  </si>
  <si>
    <t>2 Pistols and 200 rounds</t>
    <phoneticPr fontId="8" type="noConversion"/>
  </si>
  <si>
    <t>4 Combat Knives</t>
    <phoneticPr fontId="8" type="noConversion"/>
  </si>
  <si>
    <t>Submachine gun 350 rounds</t>
    <phoneticPr fontId="8" type="noConversion"/>
  </si>
  <si>
    <t>5 Frag Grenades</t>
    <phoneticPr fontId="8" type="noConversion"/>
  </si>
  <si>
    <t>5 Concussion Grenades</t>
    <phoneticPr fontId="8" type="noConversion"/>
  </si>
  <si>
    <t>5 Flash Grenades</t>
    <phoneticPr fontId="8" type="noConversion"/>
  </si>
  <si>
    <t>Emotionless, Dice added to difficulty of social interactions</t>
    <phoneticPr fontId="8" type="noConversion"/>
  </si>
  <si>
    <t>Duty</t>
    <phoneticPr fontId="8" type="noConversion"/>
  </si>
  <si>
    <t>D4/D8/D12</t>
    <phoneticPr fontId="8" type="noConversion"/>
  </si>
  <si>
    <t>D4 self imposed, D8 dangerous, D12 life-threatening</t>
    <phoneticPr fontId="8" type="noConversion"/>
  </si>
  <si>
    <t>Eerie Presence</t>
    <phoneticPr fontId="8" type="noConversion"/>
  </si>
  <si>
    <t>D2+</t>
    <phoneticPr fontId="8" type="noConversion"/>
  </si>
  <si>
    <t>Percussion Instruments</t>
    <phoneticPr fontId="8" type="noConversion"/>
  </si>
  <si>
    <t>Technical Engineering</t>
    <phoneticPr fontId="8" type="noConversion"/>
  </si>
  <si>
    <t>Individual Sport</t>
    <phoneticPr fontId="8" type="noConversion"/>
  </si>
  <si>
    <t>Marketing</t>
    <phoneticPr fontId="8" type="noConversion"/>
  </si>
  <si>
    <t>Singing</t>
    <phoneticPr fontId="8" type="noConversion"/>
  </si>
  <si>
    <t>Open Locks</t>
    <phoneticPr fontId="8" type="noConversion"/>
  </si>
  <si>
    <t>History</t>
    <phoneticPr fontId="8" type="noConversion"/>
  </si>
  <si>
    <t>Unarmed Combat</t>
    <phoneticPr fontId="8" type="noConversion"/>
  </si>
  <si>
    <t>Eyes:</t>
    <phoneticPr fontId="8" type="noConversion"/>
  </si>
  <si>
    <t>Skin:</t>
    <phoneticPr fontId="8" type="noConversion"/>
  </si>
  <si>
    <t>Scientific Expertise</t>
    <phoneticPr fontId="8" type="noConversion"/>
  </si>
  <si>
    <t>Intimidation</t>
    <phoneticPr fontId="8" type="noConversion"/>
  </si>
  <si>
    <t>Oratory</t>
    <phoneticPr fontId="8" type="noConversion"/>
  </si>
  <si>
    <t>Weight Lifting</t>
    <phoneticPr fontId="8" type="noConversion"/>
  </si>
  <si>
    <t>Leadership</t>
    <phoneticPr fontId="8" type="noConversion"/>
  </si>
  <si>
    <t>Descended from upper class family - plus or minus to social interactions</t>
    <phoneticPr fontId="8" type="noConversion"/>
  </si>
  <si>
    <t>Born Behind the Wheel</t>
    <phoneticPr fontId="8" type="noConversion"/>
  </si>
  <si>
    <t>Sabotage</t>
    <phoneticPr fontId="8" type="noConversion"/>
  </si>
  <si>
    <t>Law</t>
    <phoneticPr fontId="8" type="noConversion"/>
  </si>
  <si>
    <t>Boxing</t>
    <phoneticPr fontId="8" type="noConversion"/>
  </si>
  <si>
    <t>Dice added to difficulty of convincing people you are telling the truth</t>
    <phoneticPr fontId="8" type="noConversion"/>
  </si>
  <si>
    <t>Dice added to difficulty of athletic actions</t>
    <phoneticPr fontId="8" type="noConversion"/>
  </si>
  <si>
    <t>Pacifist</t>
    <phoneticPr fontId="8" type="noConversion"/>
  </si>
  <si>
    <t>D6/D12</t>
    <phoneticPr fontId="8" type="noConversion"/>
  </si>
  <si>
    <t>D4 mangled speech, D8 sign language, D12 can't read, right, speak, or sign</t>
    <phoneticPr fontId="8" type="noConversion"/>
  </si>
  <si>
    <t>Barter</t>
    <phoneticPr fontId="8" type="noConversion"/>
  </si>
  <si>
    <t>Acting</t>
    <phoneticPr fontId="8" type="noConversion"/>
  </si>
  <si>
    <t>Land Survival</t>
    <phoneticPr fontId="8" type="noConversion"/>
  </si>
  <si>
    <t>Parachuting</t>
    <phoneticPr fontId="8" type="noConversion"/>
  </si>
  <si>
    <t>Bureaucracy</t>
    <phoneticPr fontId="8" type="noConversion"/>
  </si>
  <si>
    <t>Dancing</t>
    <phoneticPr fontId="8" type="noConversion"/>
  </si>
  <si>
    <t>Parasailing</t>
    <phoneticPr fontId="8" type="noConversion"/>
  </si>
  <si>
    <t>Aquatic Navigation</t>
    <phoneticPr fontId="8" type="noConversion"/>
  </si>
  <si>
    <t>Judo</t>
    <phoneticPr fontId="8" type="noConversion"/>
  </si>
  <si>
    <t>Veterinary Medicine</t>
    <phoneticPr fontId="8" type="noConversion"/>
  </si>
  <si>
    <t>Dice added to difficulty of all agility type actions, botch on all 1s or 2s</t>
    <phoneticPr fontId="8" type="noConversion"/>
  </si>
  <si>
    <t>Infamy</t>
    <phoneticPr fontId="8" type="noConversion"/>
  </si>
  <si>
    <t>Insatiable Curiosity</t>
    <phoneticPr fontId="8" type="noConversion"/>
  </si>
  <si>
    <t>On the Run</t>
    <phoneticPr fontId="8" type="noConversion"/>
  </si>
  <si>
    <t>D4 caught = jail, fines, D8 caught life, death penalty, D12 shot on sight</t>
    <phoneticPr fontId="8" type="noConversion"/>
  </si>
  <si>
    <t>D4-D10</t>
    <phoneticPr fontId="8" type="noConversion"/>
  </si>
  <si>
    <t>Dice added to difficulty of stopping to think, plan, etc</t>
    <phoneticPr fontId="8" type="noConversion"/>
  </si>
  <si>
    <t>Overwight</t>
    <phoneticPr fontId="8" type="noConversion"/>
  </si>
  <si>
    <t>D4</t>
    <phoneticPr fontId="8" type="noConversion"/>
  </si>
  <si>
    <t>Forked Tongue</t>
    <phoneticPr fontId="8" type="noConversion"/>
  </si>
  <si>
    <t>D4 missing arm with poor prosthesis, D8 missing arm, D12 no hands</t>
    <phoneticPr fontId="8" type="noConversion"/>
  </si>
  <si>
    <t>Impaired Movement</t>
    <phoneticPr fontId="8" type="noConversion"/>
  </si>
  <si>
    <t>D4 missing leg with poor prosthesis, D8 missing leg, D12 no legs</t>
    <phoneticPr fontId="8" type="noConversion"/>
  </si>
  <si>
    <t>Dice added to difficulty of social interactions with people you offend</t>
    <phoneticPr fontId="8" type="noConversion"/>
  </si>
  <si>
    <t>Greedy</t>
    <phoneticPr fontId="8" type="noConversion"/>
  </si>
  <si>
    <t>Minus 2 steps to willpower when resisting the sweet words of your admirers.</t>
    <phoneticPr fontId="8" type="noConversion"/>
  </si>
  <si>
    <t>Machete</t>
    <phoneticPr fontId="8" type="noConversion"/>
  </si>
  <si>
    <t>Sword, Combat</t>
    <phoneticPr fontId="8" type="noConversion"/>
  </si>
  <si>
    <t>Sword, Gentleman's</t>
    <phoneticPr fontId="8" type="noConversion"/>
  </si>
  <si>
    <t>Damage</t>
    <phoneticPr fontId="8" type="noConversion"/>
  </si>
  <si>
    <t>Fix Mechanical Security Systems</t>
    <phoneticPr fontId="8" type="noConversion"/>
  </si>
  <si>
    <t>Sailing</t>
    <phoneticPr fontId="8" type="noConversion"/>
  </si>
  <si>
    <t>Plumbing</t>
    <phoneticPr fontId="8" type="noConversion"/>
  </si>
  <si>
    <t>Scooters</t>
    <phoneticPr fontId="8" type="noConversion"/>
  </si>
  <si>
    <t>Discipline</t>
    <phoneticPr fontId="8" type="noConversion"/>
  </si>
  <si>
    <t>Submarines</t>
    <phoneticPr fontId="8" type="noConversion"/>
  </si>
  <si>
    <t>Ranged Weapons</t>
    <phoneticPr fontId="8" type="noConversion"/>
  </si>
  <si>
    <t>Attuned To Technology</t>
    <phoneticPr fontId="8" type="noConversion"/>
  </si>
  <si>
    <t>2W</t>
    <phoneticPr fontId="8" type="noConversion"/>
  </si>
  <si>
    <t>Darts</t>
    <phoneticPr fontId="8" type="noConversion"/>
  </si>
  <si>
    <t>Machine Guns</t>
    <phoneticPr fontId="8" type="noConversion"/>
  </si>
  <si>
    <t>Mechanical Repairs</t>
    <phoneticPr fontId="8" type="noConversion"/>
  </si>
  <si>
    <t>Powerboats</t>
    <phoneticPr fontId="8" type="noConversion"/>
  </si>
  <si>
    <t>Blue Blood</t>
    <phoneticPr fontId="8" type="noConversion"/>
  </si>
  <si>
    <t>Ground Vehicle Repair</t>
    <phoneticPr fontId="8" type="noConversion"/>
  </si>
  <si>
    <t>Wrestling</t>
    <phoneticPr fontId="8" type="noConversion"/>
  </si>
  <si>
    <t>Linguist</t>
    <phoneticPr fontId="8" type="noConversion"/>
  </si>
  <si>
    <t>Perform minor feats that surprise normal folk</t>
    <phoneticPr fontId="8" type="noConversion"/>
  </si>
  <si>
    <t>D6</t>
    <phoneticPr fontId="8" type="noConversion"/>
  </si>
  <si>
    <t>Allure</t>
    <phoneticPr fontId="8" type="noConversion"/>
  </si>
  <si>
    <t>D2+</t>
    <phoneticPr fontId="8" type="noConversion"/>
  </si>
  <si>
    <t>D2</t>
    <phoneticPr fontId="8" type="noConversion"/>
  </si>
  <si>
    <t>Absent Minded</t>
    <phoneticPr fontId="8" type="noConversion"/>
  </si>
  <si>
    <t>D2-D6</t>
    <phoneticPr fontId="8" type="noConversion"/>
  </si>
  <si>
    <t>Dice added to difficulty of rolls to remember things</t>
    <phoneticPr fontId="8" type="noConversion"/>
  </si>
  <si>
    <t>Allergy</t>
    <phoneticPr fontId="8" type="noConversion"/>
  </si>
  <si>
    <t>D2/D8</t>
    <phoneticPr fontId="8" type="noConversion"/>
  </si>
  <si>
    <t>D2 2 stun on contact, die added to difficulty, D8 life-threatening, see text</t>
    <phoneticPr fontId="8" type="noConversion"/>
  </si>
  <si>
    <t>Perception</t>
    <phoneticPr fontId="8" type="noConversion"/>
  </si>
  <si>
    <t>D8</t>
    <phoneticPr fontId="8" type="noConversion"/>
  </si>
  <si>
    <t>Dice added to difficulty of rolls resisting pain, take +1 stun each time damaged</t>
    <phoneticPr fontId="8" type="noConversion"/>
  </si>
  <si>
    <t>Might hesitate to take action that could harm clothes or be distracted by even a minor stain or tear</t>
    <phoneticPr fontId="8" type="noConversion"/>
  </si>
  <si>
    <t>Dandy SA)</t>
    <phoneticPr fontId="8" type="noConversion"/>
  </si>
  <si>
    <t>Last Legs (SA)</t>
    <phoneticPr fontId="8" type="noConversion"/>
  </si>
  <si>
    <t>Major</t>
    <phoneticPr fontId="8" type="noConversion"/>
  </si>
  <si>
    <t>Amnesia</t>
    <phoneticPr fontId="8" type="noConversion"/>
  </si>
  <si>
    <t>Illness</t>
    <phoneticPr fontId="8" type="noConversion"/>
  </si>
  <si>
    <t>D4 minor permanent illness, D8 more serious, D12 terminal, see text</t>
    <phoneticPr fontId="8" type="noConversion"/>
  </si>
  <si>
    <t>Impaired Communication</t>
    <phoneticPr fontId="8" type="noConversion"/>
  </si>
  <si>
    <t>Memorable</t>
    <phoneticPr fontId="8" type="noConversion"/>
  </si>
  <si>
    <t>When wounded take 1 additional wound each round until bleeding is stopped</t>
    <phoneticPr fontId="8" type="noConversion"/>
  </si>
  <si>
    <t>Combat Paralysis</t>
    <phoneticPr fontId="8" type="noConversion"/>
  </si>
  <si>
    <t>Don't heal naturally, D8 wounds, D12 wounds and stun</t>
    <phoneticPr fontId="8" type="noConversion"/>
  </si>
  <si>
    <t>Paralyzed</t>
    <phoneticPr fontId="8" type="noConversion"/>
  </si>
  <si>
    <t>Horse-drawn Conveyances</t>
    <phoneticPr fontId="8" type="noConversion"/>
  </si>
  <si>
    <t>Blacksmithing</t>
    <phoneticPr fontId="8" type="noConversion"/>
  </si>
  <si>
    <t>Specific Language</t>
    <phoneticPr fontId="8" type="noConversion"/>
  </si>
  <si>
    <t>D10</t>
    <phoneticPr fontId="8" type="noConversion"/>
  </si>
  <si>
    <t>Penalty</t>
    <phoneticPr fontId="8" type="noConversion"/>
  </si>
  <si>
    <t>Dice added to difficulty of keeping your cool</t>
    <phoneticPr fontId="8" type="noConversion"/>
  </si>
  <si>
    <t>Technical Security Systems</t>
    <phoneticPr fontId="8" type="noConversion"/>
  </si>
  <si>
    <t>Armor</t>
    <phoneticPr fontId="8" type="noConversion"/>
  </si>
  <si>
    <t>Rating</t>
    <phoneticPr fontId="8" type="noConversion"/>
  </si>
  <si>
    <t>Friends In High Places (pg 42-43)</t>
  </si>
  <si>
    <t>Ethnicity:</t>
    <phoneticPr fontId="8" type="noConversion"/>
  </si>
  <si>
    <t>Home Planet:</t>
    <phoneticPr fontId="8" type="noConversion"/>
  </si>
  <si>
    <t>Birth Date:</t>
    <phoneticPr fontId="8" type="noConversion"/>
  </si>
  <si>
    <t>Age:</t>
    <phoneticPr fontId="8" type="noConversion"/>
  </si>
  <si>
    <t>Hair:</t>
    <phoneticPr fontId="8" type="noConversion"/>
  </si>
  <si>
    <t>Pistol, Laser</t>
    <phoneticPr fontId="8" type="noConversion"/>
  </si>
  <si>
    <t>Earth Sciences</t>
    <phoneticPr fontId="8" type="noConversion"/>
  </si>
  <si>
    <t>Poetry</t>
    <phoneticPr fontId="8" type="noConversion"/>
  </si>
  <si>
    <t>Demolitions</t>
    <phoneticPr fontId="8" type="noConversion"/>
  </si>
  <si>
    <t>Demolitions</t>
    <phoneticPr fontId="8" type="noConversion"/>
  </si>
  <si>
    <t>Melee Weapons</t>
    <phoneticPr fontId="8" type="noConversion"/>
  </si>
  <si>
    <t>Forward Observer</t>
    <phoneticPr fontId="8" type="noConversion"/>
  </si>
  <si>
    <t>Clubs</t>
    <phoneticPr fontId="8" type="noConversion"/>
  </si>
  <si>
    <t>Stringed Instruments</t>
    <phoneticPr fontId="8" type="noConversion"/>
  </si>
  <si>
    <t>Computer Programming</t>
    <phoneticPr fontId="8" type="noConversion"/>
  </si>
  <si>
    <t>Disable Devices</t>
    <phoneticPr fontId="8" type="noConversion"/>
  </si>
  <si>
    <t>Swords</t>
    <phoneticPr fontId="8" type="noConversion"/>
  </si>
  <si>
    <t>Fragile</t>
    <phoneticPr fontId="8" type="noConversion"/>
  </si>
  <si>
    <t>D6+ use plot points at +2 steps, D12+ plot point equals success</t>
    <phoneticPr fontId="8" type="noConversion"/>
  </si>
  <si>
    <t>Enhanced Communication</t>
    <phoneticPr fontId="8" type="noConversion"/>
  </si>
  <si>
    <t>GM approval required, see text</t>
    <phoneticPr fontId="8" type="noConversion"/>
  </si>
  <si>
    <t>Enhanced Manipulation</t>
    <phoneticPr fontId="8" type="noConversion"/>
  </si>
  <si>
    <t>D4+ add faith die to willpower, D8+ character is leader in his faith organization</t>
    <phoneticPr fontId="8" type="noConversion"/>
  </si>
  <si>
    <t>Fast Healer</t>
    <phoneticPr fontId="8" type="noConversion"/>
  </si>
  <si>
    <t>D6/D12</t>
    <phoneticPr fontId="8" type="noConversion"/>
  </si>
  <si>
    <t>D6 recover damage at 2X, D12 recover damage at 4X</t>
    <phoneticPr fontId="8" type="noConversion"/>
  </si>
  <si>
    <t>Fast on your Feet</t>
    <phoneticPr fontId="8" type="noConversion"/>
  </si>
  <si>
    <t>D2/D6/D12</t>
    <phoneticPr fontId="8" type="noConversion"/>
  </si>
  <si>
    <t>Performance</t>
    <phoneticPr fontId="8" type="noConversion"/>
  </si>
  <si>
    <t>Hunting</t>
    <phoneticPr fontId="8" type="noConversion"/>
  </si>
  <si>
    <t>Gymnastics</t>
    <phoneticPr fontId="8" type="noConversion"/>
  </si>
  <si>
    <t>Conversation</t>
    <phoneticPr fontId="8" type="noConversion"/>
  </si>
  <si>
    <t>Costuming</t>
    <phoneticPr fontId="8" type="noConversion"/>
  </si>
  <si>
    <t>Space Survival</t>
    <phoneticPr fontId="8" type="noConversion"/>
  </si>
  <si>
    <t>Intimidation</t>
    <phoneticPr fontId="8" type="noConversion"/>
  </si>
  <si>
    <t>Lazy</t>
    <phoneticPr fontId="8" type="noConversion"/>
  </si>
  <si>
    <t>D4 beat people to pulp, D8 frenzy, see text</t>
    <phoneticPr fontId="8" type="noConversion"/>
  </si>
  <si>
    <t>Overconfident</t>
    <phoneticPr fontId="8" type="noConversion"/>
  </si>
  <si>
    <t>D2 shoplift minor items, D6 burglarize cars, homes, D10 major thefts</t>
    <phoneticPr fontId="8" type="noConversion"/>
  </si>
  <si>
    <t>Klutz</t>
    <phoneticPr fontId="8" type="noConversion"/>
  </si>
  <si>
    <t>Subtract half the value of the dice from life points, dice add to health difficulty</t>
    <phoneticPr fontId="8" type="noConversion"/>
  </si>
  <si>
    <t>Glory Hound</t>
    <phoneticPr fontId="8" type="noConversion"/>
  </si>
  <si>
    <t>D4 read at 2nd grade level, D8 totally illiterate</t>
    <phoneticPr fontId="8" type="noConversion"/>
  </si>
  <si>
    <t>Intimidation, D6+ use plot points at +2 step</t>
    <phoneticPr fontId="8" type="noConversion"/>
  </si>
  <si>
    <t>Good Natured</t>
    <phoneticPr fontId="8" type="noConversion"/>
  </si>
  <si>
    <t>Formidable Presence</t>
    <phoneticPr fontId="8" type="noConversion"/>
  </si>
  <si>
    <t>Champion lost causes and Dice added to difficulty of social rolls</t>
    <phoneticPr fontId="8" type="noConversion"/>
  </si>
  <si>
    <t>Coward</t>
    <phoneticPr fontId="8" type="noConversion"/>
  </si>
  <si>
    <t>Energy Weapons</t>
    <phoneticPr fontId="8" type="noConversion"/>
  </si>
  <si>
    <t>Big Damn Hero</t>
    <phoneticPr fontId="8" type="noConversion"/>
  </si>
  <si>
    <t>Baton, Stun</t>
    <phoneticPr fontId="8" type="noConversion"/>
  </si>
  <si>
    <t>Brass Knuckles</t>
    <phoneticPr fontId="8" type="noConversion"/>
  </si>
  <si>
    <t>Club</t>
    <phoneticPr fontId="8" type="noConversion"/>
  </si>
  <si>
    <t>Hatchet</t>
    <phoneticPr fontId="8" type="noConversion"/>
  </si>
  <si>
    <t>Knife, Combat</t>
    <phoneticPr fontId="8" type="noConversion"/>
  </si>
  <si>
    <t>Knife, Utility</t>
    <phoneticPr fontId="8" type="noConversion"/>
  </si>
  <si>
    <t>ROF/Ammo</t>
    <phoneticPr fontId="8" type="noConversion"/>
  </si>
  <si>
    <t>Melee</t>
    <phoneticPr fontId="8" type="noConversion"/>
  </si>
  <si>
    <t>NA</t>
    <phoneticPr fontId="8" type="noConversion"/>
  </si>
  <si>
    <t>d2 S</t>
    <phoneticPr fontId="8" type="noConversion"/>
  </si>
  <si>
    <t>d2 S</t>
    <phoneticPr fontId="8" type="noConversion"/>
  </si>
  <si>
    <t>D</t>
    <phoneticPr fontId="8" type="noConversion"/>
  </si>
  <si>
    <t>D</t>
    <phoneticPr fontId="8" type="noConversion"/>
  </si>
  <si>
    <t>Vacuum Suit</t>
    <phoneticPr fontId="8" type="noConversion"/>
  </si>
  <si>
    <t>Sewing</t>
    <phoneticPr fontId="8" type="noConversion"/>
  </si>
  <si>
    <t>Interrogation</t>
    <phoneticPr fontId="8" type="noConversion"/>
  </si>
  <si>
    <t>Painting</t>
    <phoneticPr fontId="8" type="noConversion"/>
  </si>
  <si>
    <t>Artillery</t>
    <phoneticPr fontId="8" type="noConversion"/>
  </si>
  <si>
    <t>Ranged</t>
    <phoneticPr fontId="8" type="noConversion"/>
  </si>
  <si>
    <t>Grenade Launchers</t>
    <phoneticPr fontId="8" type="noConversion"/>
  </si>
  <si>
    <t>d12</t>
    <phoneticPr fontId="8" type="noConversion"/>
  </si>
  <si>
    <t>Diplomacy</t>
    <phoneticPr fontId="8" type="noConversion"/>
  </si>
  <si>
    <t>Impersonation</t>
    <phoneticPr fontId="8" type="noConversion"/>
  </si>
  <si>
    <t>Tracking</t>
    <phoneticPr fontId="8" type="noConversion"/>
  </si>
  <si>
    <t>Running</t>
    <phoneticPr fontId="8" type="noConversion"/>
  </si>
  <si>
    <t>Scuba Diving</t>
    <phoneticPr fontId="8" type="noConversion"/>
  </si>
  <si>
    <t>Concentration</t>
    <phoneticPr fontId="8" type="noConversion"/>
  </si>
  <si>
    <t>Skiffs</t>
    <phoneticPr fontId="8" type="noConversion"/>
  </si>
  <si>
    <t>Hovercraft</t>
    <phoneticPr fontId="8" type="noConversion"/>
  </si>
  <si>
    <t>Carpentry</t>
    <phoneticPr fontId="8" type="noConversion"/>
  </si>
  <si>
    <t>Industrial Vehicles</t>
    <phoneticPr fontId="8" type="noConversion"/>
  </si>
  <si>
    <t>Cooking</t>
    <phoneticPr fontId="8" type="noConversion"/>
  </si>
  <si>
    <t>Mechanical Engineering</t>
    <phoneticPr fontId="8" type="noConversion"/>
  </si>
  <si>
    <t>Land Navigation</t>
    <phoneticPr fontId="8" type="noConversion"/>
  </si>
  <si>
    <t>Leatherworking</t>
    <phoneticPr fontId="8" type="noConversion"/>
  </si>
  <si>
    <t>Create Mechanical Devices</t>
    <phoneticPr fontId="8" type="noConversion"/>
  </si>
  <si>
    <t>Large Ground Transports</t>
    <phoneticPr fontId="8" type="noConversion"/>
  </si>
  <si>
    <t>Plot Pts</t>
    <phoneticPr fontId="8" type="noConversion"/>
  </si>
  <si>
    <t>Money</t>
    <phoneticPr fontId="8" type="noConversion"/>
  </si>
  <si>
    <t>Chameleon Suit</t>
    <phoneticPr fontId="8" type="noConversion"/>
  </si>
  <si>
    <t>d4 W</t>
    <phoneticPr fontId="8" type="noConversion"/>
  </si>
  <si>
    <t>d2 W</t>
    <phoneticPr fontId="8" type="noConversion"/>
  </si>
  <si>
    <t>d4 W</t>
    <phoneticPr fontId="8" type="noConversion"/>
  </si>
  <si>
    <t>Crossbow, Powered</t>
    <phoneticPr fontId="8" type="noConversion"/>
  </si>
  <si>
    <t>Derringer</t>
    <phoneticPr fontId="8" type="noConversion"/>
  </si>
  <si>
    <t>Grenade Launcher</t>
    <phoneticPr fontId="8" type="noConversion"/>
  </si>
  <si>
    <t>Heavy Weapons</t>
    <phoneticPr fontId="8" type="noConversion"/>
  </si>
  <si>
    <t>Streetwise</t>
    <phoneticPr fontId="8" type="noConversion"/>
  </si>
  <si>
    <t>Minor</t>
    <phoneticPr fontId="8" type="noConversion"/>
  </si>
  <si>
    <t>D4/D8</t>
    <phoneticPr fontId="8" type="noConversion"/>
  </si>
  <si>
    <t>D4 missing a chunk of time, D8 total amnesia</t>
    <phoneticPr fontId="8" type="noConversion"/>
  </si>
  <si>
    <t>Dying - minus one step from all physical skill checks due to weakness caused by disease</t>
    <phoneticPr fontId="8" type="noConversion"/>
  </si>
  <si>
    <t>Dice added to difficulty of avoiding being identified</t>
    <phoneticPr fontId="8" type="noConversion"/>
  </si>
  <si>
    <t>Neatfreak</t>
    <phoneticPr fontId="8" type="noConversion"/>
  </si>
  <si>
    <t>D4 constantly cleaning, D8 no handshaking, penalty for actions in unclean area</t>
    <phoneticPr fontId="8" type="noConversion"/>
  </si>
  <si>
    <t>Nonhealing</t>
    <phoneticPr fontId="8" type="noConversion"/>
  </si>
  <si>
    <t>Dice added to difficulty of interactions of offended or to resist persuasion</t>
    <phoneticPr fontId="8" type="noConversion"/>
  </si>
  <si>
    <t>Anger Issues</t>
    <phoneticPr fontId="8" type="noConversion"/>
  </si>
  <si>
    <t>D2-D4</t>
    <phoneticPr fontId="8" type="noConversion"/>
  </si>
  <si>
    <t>No official docket anywhere, most cases passes off as computer error</t>
  </si>
  <si>
    <t>Fightin' Type (pg 42)</t>
  </si>
  <si>
    <t>D8/D12</t>
    <phoneticPr fontId="8" type="noConversion"/>
  </si>
  <si>
    <t>Animal Emnity</t>
    <phoneticPr fontId="8" type="noConversion"/>
  </si>
  <si>
    <t>Dice added to difficulty of interacting with animals</t>
    <phoneticPr fontId="8" type="noConversion"/>
  </si>
  <si>
    <t>Bleeder</t>
    <phoneticPr fontId="8" type="noConversion"/>
  </si>
  <si>
    <t>Once per session, spend 1 or more plot points to call in a favor or secure loan, see table 2-2 on pg 43</t>
  </si>
  <si>
    <t>Friends In Low Places (pg 43)</t>
  </si>
  <si>
    <t>Height:</t>
    <phoneticPr fontId="8" type="noConversion"/>
  </si>
  <si>
    <t>Weight:</t>
    <phoneticPr fontId="8" type="noConversion"/>
  </si>
  <si>
    <t>Photography</t>
    <phoneticPr fontId="8" type="noConversion"/>
  </si>
  <si>
    <t>Catapults</t>
    <phoneticPr fontId="8" type="noConversion"/>
  </si>
  <si>
    <t>Once per session, spend 1 or more plot points to call in a favor or secure loan, see table 2-3 on pg 44</t>
  </si>
  <si>
    <t>1/2(-)</t>
    <phoneticPr fontId="8" type="noConversion"/>
  </si>
  <si>
    <t>2(6)</t>
    <phoneticPr fontId="8" type="noConversion"/>
  </si>
  <si>
    <t>1(8)</t>
    <phoneticPr fontId="8" type="noConversion"/>
  </si>
  <si>
    <t>Cut starting credits in half, also have debts that can creep up on you</t>
  </si>
  <si>
    <t>Melee Weaponsmith</t>
    <phoneticPr fontId="8" type="noConversion"/>
  </si>
  <si>
    <t>Historical Sciences</t>
    <phoneticPr fontId="8" type="noConversion"/>
  </si>
  <si>
    <t>Athletics</t>
    <phoneticPr fontId="8" type="noConversion"/>
  </si>
  <si>
    <t>Rocket Launchers</t>
    <phoneticPr fontId="8" type="noConversion"/>
  </si>
  <si>
    <t>Climbing</t>
    <phoneticPr fontId="8" type="noConversion"/>
  </si>
  <si>
    <t>Covert</t>
    <phoneticPr fontId="8" type="noConversion"/>
  </si>
  <si>
    <t>Wind Instruments</t>
    <phoneticPr fontId="8" type="noConversion"/>
  </si>
  <si>
    <t>Camouflage</t>
    <phoneticPr fontId="8" type="noConversion"/>
  </si>
  <si>
    <t>Seduction</t>
    <phoneticPr fontId="8" type="noConversion"/>
  </si>
  <si>
    <t>Nunchaku</t>
    <phoneticPr fontId="8" type="noConversion"/>
  </si>
  <si>
    <t>Enhanced Movement</t>
    <phoneticPr fontId="8" type="noConversion"/>
  </si>
  <si>
    <t>Enhanced Senses</t>
    <phoneticPr fontId="8" type="noConversion"/>
  </si>
  <si>
    <t>Faith</t>
    <phoneticPr fontId="8" type="noConversion"/>
  </si>
  <si>
    <t>2(50)</t>
    <phoneticPr fontId="8" type="noConversion"/>
  </si>
  <si>
    <t>2(10)</t>
    <phoneticPr fontId="8" type="noConversion"/>
  </si>
  <si>
    <t>3(40)*</t>
    <phoneticPr fontId="8" type="noConversion"/>
  </si>
  <si>
    <t>3(35)*</t>
    <phoneticPr fontId="8" type="noConversion"/>
  </si>
  <si>
    <t>ROF(Ammo)</t>
    <phoneticPr fontId="8" type="noConversion"/>
  </si>
  <si>
    <t>Typical Clothing:</t>
    <phoneticPr fontId="8" type="noConversion"/>
  </si>
  <si>
    <t>Skill Costs</t>
    <phoneticPr fontId="8" type="noConversion"/>
  </si>
  <si>
    <t>Specialization Skill Costs</t>
    <phoneticPr fontId="8" type="noConversion"/>
  </si>
  <si>
    <t>Yachts</t>
    <phoneticPr fontId="8" type="noConversion"/>
  </si>
  <si>
    <t>Dice added to difficulty of concealing truth or telling lie</t>
    <phoneticPr fontId="8" type="noConversion"/>
  </si>
  <si>
    <t>Hooked</t>
    <phoneticPr fontId="8" type="noConversion"/>
  </si>
  <si>
    <t>Canoes</t>
    <phoneticPr fontId="8" type="noConversion"/>
  </si>
  <si>
    <t>Kung Fu</t>
    <phoneticPr fontId="8" type="noConversion"/>
  </si>
  <si>
    <t>Sports</t>
    <phoneticPr fontId="8" type="noConversion"/>
  </si>
  <si>
    <t>Equestrian</t>
    <phoneticPr fontId="8" type="noConversion"/>
  </si>
  <si>
    <t>Leadership</t>
    <phoneticPr fontId="8" type="noConversion"/>
  </si>
  <si>
    <t>Mental Resistance</t>
    <phoneticPr fontId="8" type="noConversion"/>
  </si>
  <si>
    <t>D2 base speed + 5', D6 base speed + 10', D12 base speed + 20'</t>
    <phoneticPr fontId="8" type="noConversion"/>
  </si>
  <si>
    <t>Focused Hunter</t>
    <phoneticPr fontId="8" type="noConversion"/>
  </si>
  <si>
    <t>1W (+8W=Stun)</t>
    <phoneticPr fontId="8" type="noConversion"/>
  </si>
  <si>
    <t>4W (+8W=Stun)</t>
    <phoneticPr fontId="8" type="noConversion"/>
  </si>
  <si>
    <t>3W (+8W=Stun)</t>
    <phoneticPr fontId="8" type="noConversion"/>
  </si>
  <si>
    <t>-</t>
    <phoneticPr fontId="8" type="noConversion"/>
  </si>
  <si>
    <t>Pick weakness; D4 complicates life, D8 ruins life</t>
    <phoneticPr fontId="8" type="noConversion"/>
  </si>
  <si>
    <t>Idealist</t>
    <phoneticPr fontId="8" type="noConversion"/>
  </si>
  <si>
    <t>Dice added to difficulty of tests when optiimism outweighs judgement</t>
    <phoneticPr fontId="8" type="noConversion"/>
  </si>
  <si>
    <t>Illiterate</t>
    <phoneticPr fontId="8" type="noConversion"/>
  </si>
  <si>
    <t>Bonus to capturing or killing a particular type of critter</t>
    <phoneticPr fontId="8" type="noConversion"/>
  </si>
  <si>
    <t>Baton, Security</t>
    <phoneticPr fontId="8" type="noConversion"/>
  </si>
  <si>
    <t>May spend 1 plot point to negate all negative effects of surprise</t>
  </si>
  <si>
    <t>Reader (pg 46)</t>
  </si>
  <si>
    <t>Karate</t>
    <phoneticPr fontId="8" type="noConversion"/>
  </si>
  <si>
    <t>D6+ use plot points at +2 steps, D12+ you can talk to animals</t>
    <phoneticPr fontId="8" type="noConversion"/>
  </si>
  <si>
    <t>Pharmaceuticals</t>
    <phoneticPr fontId="8" type="noConversion"/>
  </si>
  <si>
    <t>Mask, NBC</t>
    <phoneticPr fontId="8" type="noConversion"/>
  </si>
  <si>
    <t>Gunsmith</t>
    <phoneticPr fontId="8" type="noConversion"/>
  </si>
  <si>
    <t>Internal Medicine</t>
    <phoneticPr fontId="8" type="noConversion"/>
  </si>
  <si>
    <t>Artistry</t>
    <phoneticPr fontId="8" type="noConversion"/>
  </si>
  <si>
    <t>Pistols</t>
    <phoneticPr fontId="8" type="noConversion"/>
  </si>
  <si>
    <t>Physiology</t>
    <phoneticPr fontId="8" type="noConversion"/>
  </si>
  <si>
    <t>Javelin</t>
    <phoneticPr fontId="8" type="noConversion"/>
  </si>
  <si>
    <t>Appraisal</t>
    <phoneticPr fontId="8" type="noConversion"/>
  </si>
  <si>
    <t>Rifles</t>
    <phoneticPr fontId="8" type="noConversion"/>
  </si>
  <si>
    <t>Psychiatry</t>
    <phoneticPr fontId="8" type="noConversion"/>
  </si>
  <si>
    <t>Ranged Weaponsmith</t>
    <phoneticPr fontId="8" type="noConversion"/>
  </si>
  <si>
    <t>Cooking</t>
    <phoneticPr fontId="8" type="noConversion"/>
  </si>
  <si>
    <t>Shotguns</t>
    <phoneticPr fontId="8" type="noConversion"/>
  </si>
  <si>
    <t>Rehabilitation</t>
    <phoneticPr fontId="8" type="noConversion"/>
  </si>
  <si>
    <t>Cortex search shows nothing besides birth, +8 added to difficulty to dig up more</t>
  </si>
  <si>
    <t>Gain +2 step to any applicable skill, may spend a plot point to remember something perfectly</t>
  </si>
  <si>
    <t>Tough As Nails (pg 47)</t>
  </si>
  <si>
    <t xml:space="preserve">Gain +2 step bonus to mental attributes relying on intuition, </t>
  </si>
  <si>
    <t>Game Designing</t>
    <phoneticPr fontId="8" type="noConversion"/>
  </si>
  <si>
    <t>Heavy Weapons</t>
    <phoneticPr fontId="8" type="noConversion"/>
  </si>
  <si>
    <t>Toxicology</t>
    <phoneticPr fontId="8" type="noConversion"/>
  </si>
  <si>
    <t>Interrogation</t>
    <phoneticPr fontId="8" type="noConversion"/>
  </si>
  <si>
    <t>Trapping</t>
    <phoneticPr fontId="8" type="noConversion"/>
  </si>
  <si>
    <t>Swimming</t>
    <phoneticPr fontId="8" type="noConversion"/>
  </si>
  <si>
    <t>d6</t>
    <phoneticPr fontId="8" type="noConversion"/>
  </si>
  <si>
    <t>d8</t>
    <phoneticPr fontId="8" type="noConversion"/>
  </si>
  <si>
    <t>d10</t>
    <phoneticPr fontId="8" type="noConversion"/>
  </si>
  <si>
    <t>D6+ = Serenity major, D12+ affects even people not normally affected</t>
    <phoneticPr fontId="8" type="noConversion"/>
  </si>
  <si>
    <t>D2-D6</t>
    <phoneticPr fontId="8" type="noConversion"/>
  </si>
  <si>
    <t>Alternate Identity</t>
    <phoneticPr fontId="8" type="noConversion"/>
  </si>
  <si>
    <t>d8 W</t>
    <phoneticPr fontId="8" type="noConversion"/>
  </si>
  <si>
    <t>d8 S</t>
    <phoneticPr fontId="8" type="noConversion"/>
  </si>
  <si>
    <t>70'</t>
    <phoneticPr fontId="8" type="noConversion"/>
  </si>
  <si>
    <t>175'</t>
    <phoneticPr fontId="8" type="noConversion"/>
  </si>
  <si>
    <t>30'</t>
    <phoneticPr fontId="8" type="noConversion"/>
  </si>
  <si>
    <t>40'</t>
    <phoneticPr fontId="8" type="noConversion"/>
  </si>
  <si>
    <t>Minus 1 step to Alerness related checks which rely on eyesight</t>
    <phoneticPr fontId="8" type="noConversion"/>
  </si>
  <si>
    <t>One Eye (SA)</t>
    <phoneticPr fontId="8" type="noConversion"/>
  </si>
  <si>
    <t>Minor</t>
    <phoneticPr fontId="8" type="noConversion"/>
  </si>
  <si>
    <t>Astrogation</t>
    <phoneticPr fontId="8" type="noConversion"/>
  </si>
  <si>
    <t>Electronics</t>
    <phoneticPr fontId="8" type="noConversion"/>
  </si>
  <si>
    <t>Hide</t>
    <phoneticPr fontId="8" type="noConversion"/>
  </si>
  <si>
    <t>Appraisal</t>
    <phoneticPr fontId="8" type="noConversion"/>
  </si>
  <si>
    <t>Slothful.  Don't work hard.  Never volunteer.</t>
    <phoneticPr fontId="8" type="noConversion"/>
  </si>
  <si>
    <t>Vain (SA)</t>
    <phoneticPr fontId="8" type="noConversion"/>
  </si>
  <si>
    <t>Can suffer -2 step penalty to influence if you offend someone, also suffer -2 step penalty to withstand someone's wiles</t>
  </si>
  <si>
    <t>Bleeder (pg 49)</t>
  </si>
  <si>
    <t>Gain +2 step bonus when good name comes into play socially</t>
  </si>
  <si>
    <t>Branded (pg 49)</t>
  </si>
  <si>
    <t>Good Name (pg 43)</t>
  </si>
  <si>
    <t>Rifle</t>
    <phoneticPr fontId="8" type="noConversion"/>
  </si>
  <si>
    <t>Amorous</t>
    <phoneticPr fontId="8" type="noConversion"/>
  </si>
  <si>
    <t>D4-D8</t>
    <phoneticPr fontId="8" type="noConversion"/>
  </si>
  <si>
    <t>Astrophysics</t>
    <phoneticPr fontId="8" type="noConversion"/>
  </si>
  <si>
    <t>Minor</t>
    <phoneticPr fontId="8" type="noConversion"/>
  </si>
  <si>
    <t>Infiltration</t>
    <phoneticPr fontId="8" type="noConversion"/>
  </si>
  <si>
    <t>Business</t>
    <phoneticPr fontId="8" type="noConversion"/>
  </si>
  <si>
    <t>Gain +2 step bonus to vitality whenever making a resistance check against illness and infections</t>
  </si>
  <si>
    <t>Amputee (pg 49)</t>
  </si>
  <si>
    <t>See page 49</t>
  </si>
  <si>
    <t>Take 1 non-attack action each combat turn with no penalty</t>
  </si>
  <si>
    <t>Gold (=$5 or .2 CR)</t>
    <phoneticPr fontId="8" type="noConversion"/>
  </si>
  <si>
    <t>Vitality</t>
    <phoneticPr fontId="8" type="noConversion"/>
  </si>
  <si>
    <t>Writing</t>
    <phoneticPr fontId="8" type="noConversion"/>
  </si>
  <si>
    <t>Mounted guns</t>
    <phoneticPr fontId="8" type="noConversion"/>
  </si>
  <si>
    <t>Mathematical Sciences</t>
    <phoneticPr fontId="8" type="noConversion"/>
  </si>
  <si>
    <t>Repair Heavy Weapons</t>
    <phoneticPr fontId="8" type="noConversion"/>
  </si>
  <si>
    <t>Gain +2 step bonus to Intelligence for any knowledge-based skill rolls</t>
  </si>
  <si>
    <t>Intimidatin' Manner (pg 44)</t>
  </si>
  <si>
    <t>Computer Operations</t>
    <phoneticPr fontId="8" type="noConversion"/>
  </si>
  <si>
    <t>Hacking</t>
    <phoneticPr fontId="8" type="noConversion"/>
  </si>
  <si>
    <t>Knives</t>
    <phoneticPr fontId="8" type="noConversion"/>
  </si>
  <si>
    <t>When danger strikes you run, or suffer a -2 step penalty on all combat actions when you are in danger and to resist fear</t>
  </si>
  <si>
    <t>Crude (pg 50)</t>
  </si>
  <si>
    <t>Suffer -2 step penalty on any social interactions</t>
  </si>
  <si>
    <t>Dead Broke (pg 50)</t>
  </si>
  <si>
    <t>GM can force reroll once per session</t>
  </si>
  <si>
    <t>GM can force reroll twice per session</t>
  </si>
  <si>
    <t>Traumatic Flashes (pg 54-55)</t>
  </si>
  <si>
    <t>Ship's Cannons</t>
    <phoneticPr fontId="8" type="noConversion"/>
  </si>
  <si>
    <t>Pole Arms</t>
    <phoneticPr fontId="8" type="noConversion"/>
  </si>
  <si>
    <t>Aerial survival</t>
    <phoneticPr fontId="8" type="noConversion"/>
  </si>
  <si>
    <t>Contortion</t>
    <phoneticPr fontId="8" type="noConversion"/>
  </si>
  <si>
    <t>Dodge</t>
    <phoneticPr fontId="8" type="noConversion"/>
  </si>
  <si>
    <t>Whips</t>
    <phoneticPr fontId="8" type="noConversion"/>
  </si>
  <si>
    <t>Juggling</t>
    <phoneticPr fontId="8" type="noConversion"/>
  </si>
  <si>
    <t>Influence</t>
    <phoneticPr fontId="8" type="noConversion"/>
  </si>
  <si>
    <t>General Navigation</t>
    <phoneticPr fontId="8" type="noConversion"/>
  </si>
  <si>
    <t>Jumping</t>
    <phoneticPr fontId="8" type="noConversion"/>
  </si>
  <si>
    <t>Administration</t>
    <phoneticPr fontId="8" type="noConversion"/>
  </si>
  <si>
    <t>3(8)</t>
    <phoneticPr fontId="8" type="noConversion"/>
  </si>
  <si>
    <t>3(10)</t>
    <phoneticPr fontId="8" type="noConversion"/>
  </si>
  <si>
    <t>3(30)</t>
    <phoneticPr fontId="8" type="noConversion"/>
  </si>
  <si>
    <t>3(20)</t>
    <phoneticPr fontId="8" type="noConversion"/>
  </si>
  <si>
    <t>Morale</t>
    <phoneticPr fontId="8" type="noConversion"/>
  </si>
  <si>
    <t>Religion</t>
    <phoneticPr fontId="8" type="noConversion"/>
  </si>
  <si>
    <t>Cars</t>
    <phoneticPr fontId="8" type="noConversion"/>
  </si>
  <si>
    <t>Surveillance</t>
    <phoneticPr fontId="8" type="noConversion"/>
  </si>
  <si>
    <t>Research</t>
    <phoneticPr fontId="8" type="noConversion"/>
  </si>
  <si>
    <t>Counseling</t>
    <phoneticPr fontId="8" type="noConversion"/>
  </si>
  <si>
    <t>Keyboard Instruments</t>
    <phoneticPr fontId="8" type="noConversion"/>
  </si>
  <si>
    <t>Savate</t>
    <phoneticPr fontId="8" type="noConversion"/>
  </si>
  <si>
    <t>Craft</t>
    <phoneticPr fontId="8" type="noConversion"/>
  </si>
  <si>
    <t>Total Points</t>
    <phoneticPr fontId="8" type="noConversion"/>
  </si>
  <si>
    <t>Greenhorn</t>
    <phoneticPr fontId="8" type="noConversion"/>
  </si>
  <si>
    <t>Veteran</t>
    <phoneticPr fontId="8" type="noConversion"/>
  </si>
  <si>
    <t>Skill Points</t>
    <phoneticPr fontId="8" type="noConversion"/>
  </si>
  <si>
    <t>Pick 1 atheletics specialty: take stun points and turn them into plot points for that action, can't go unconscious.</t>
  </si>
  <si>
    <t>Born Behind The Wheel (pg 42)</t>
  </si>
  <si>
    <t>Choose Land or Air/Space, gain +2 step bonus to Agi when using those vehicles</t>
  </si>
  <si>
    <t>Attribute Points</t>
    <phoneticPr fontId="8" type="noConversion"/>
  </si>
  <si>
    <t>Greedy (pg 51)</t>
  </si>
  <si>
    <t>No loyalty if the money is good enough</t>
  </si>
  <si>
    <t>Hero Worship (pg 51)</t>
  </si>
  <si>
    <t xml:space="preserve">Gain +2 to Alertness when observing someone, </t>
  </si>
  <si>
    <t>Must get daily fix or suffer -2 step penalty on all attributes for 1 week or until you get fix</t>
  </si>
  <si>
    <t>Gain +2 step bonus to alertness when using that sense</t>
  </si>
  <si>
    <t>Gain +4 to Alertness, and once per session may spend plot points to get clues</t>
  </si>
  <si>
    <t>Registered Companion (pg 46)</t>
  </si>
  <si>
    <t>Gain +2 step bonus to influence actions with people who respect your position</t>
  </si>
  <si>
    <t>Religiosity (pg 46)</t>
  </si>
  <si>
    <t>1W</t>
    <phoneticPr fontId="8" type="noConversion"/>
  </si>
  <si>
    <t>4W</t>
    <phoneticPr fontId="8" type="noConversion"/>
  </si>
  <si>
    <t>Tactical Suit</t>
    <phoneticPr fontId="8" type="noConversion"/>
  </si>
  <si>
    <t>Slings</t>
    <phoneticPr fontId="8" type="noConversion"/>
  </si>
  <si>
    <t>Forgery</t>
    <phoneticPr fontId="8" type="noConversion"/>
  </si>
  <si>
    <t>Surgery</t>
    <phoneticPr fontId="8" type="noConversion"/>
  </si>
  <si>
    <t>Paranoid, suffer -2 step penalty to all social interactions</t>
  </si>
  <si>
    <t>Ugly As Sin (pg 55)</t>
  </si>
  <si>
    <t>Suffer -2 step penalty to any skills keyed to appearance</t>
  </si>
  <si>
    <t>Ambidextorous, no off-hand penalty</t>
  </si>
  <si>
    <t>May spend 1 plot point to ask GM a yes or no answer regarding a hunch, followup questions increase in costs by 1</t>
  </si>
  <si>
    <t>Two-Fisted (pg 47)</t>
  </si>
  <si>
    <t>d12+d2</t>
    <phoneticPr fontId="8" type="noConversion"/>
  </si>
  <si>
    <t>d12+d4</t>
    <phoneticPr fontId="8" type="noConversion"/>
  </si>
  <si>
    <t>d12+d6</t>
    <phoneticPr fontId="8" type="noConversion"/>
  </si>
  <si>
    <t>d12+d8</t>
    <phoneticPr fontId="8" type="noConversion"/>
  </si>
  <si>
    <t>d12+d10</t>
    <phoneticPr fontId="8" type="noConversion"/>
  </si>
  <si>
    <t>d12+d12</t>
    <phoneticPr fontId="8" type="noConversion"/>
  </si>
  <si>
    <t>Gain 2 extra Life Points</t>
  </si>
  <si>
    <t>Gain 4 extra Life Points</t>
  </si>
  <si>
    <t>Trustworthy Gut (pg 47)</t>
  </si>
  <si>
    <t>Rifle, Sonic</t>
    <phoneticPr fontId="8" type="noConversion"/>
  </si>
  <si>
    <t>Submachine Gun</t>
    <phoneticPr fontId="8" type="noConversion"/>
  </si>
  <si>
    <t>Grenade</t>
    <phoneticPr fontId="8" type="noConversion"/>
  </si>
  <si>
    <t>d10 W</t>
    <phoneticPr fontId="8" type="noConversion"/>
  </si>
  <si>
    <t>Gambling</t>
    <phoneticPr fontId="8" type="noConversion"/>
  </si>
  <si>
    <t>Knowledge</t>
    <phoneticPr fontId="8" type="noConversion"/>
  </si>
  <si>
    <t>Astronomy</t>
    <phoneticPr fontId="8" type="noConversion"/>
  </si>
  <si>
    <t>Technical Repair</t>
    <phoneticPr fontId="8" type="noConversion"/>
  </si>
  <si>
    <t>Gain +2 step bonus on actions keyed to appearance: seduction, negotiation, persuasion, winning beauty pageants</t>
  </si>
  <si>
    <t>Major</t>
  </si>
  <si>
    <t>Slothful (SA)</t>
    <phoneticPr fontId="8" type="noConversion"/>
  </si>
  <si>
    <t>When wounded, enter berserk until you've taken revenge</t>
  </si>
  <si>
    <t>Might get you into trouble</t>
  </si>
  <si>
    <t>Ear for languages, accents, see text</t>
    <phoneticPr fontId="8" type="noConversion"/>
  </si>
  <si>
    <t>Photographic Memory</t>
    <phoneticPr fontId="8" type="noConversion"/>
  </si>
  <si>
    <t>Rifle, Assault</t>
    <phoneticPr fontId="8" type="noConversion"/>
  </si>
  <si>
    <t>Item</t>
    <phoneticPr fontId="8" type="noConversion"/>
  </si>
  <si>
    <t>Get 3 plot points for the price of 1 before roll &amp; double the plot point bonus after roll; heal at twice the normal rate</t>
  </si>
  <si>
    <t>Heavy Tolerance (pg 43)</t>
  </si>
  <si>
    <t>Credo (pg 49)</t>
  </si>
  <si>
    <t>Gain +2 step bonus to vitality whenever making a resistance check against poison, alcohol, drugs, gasses</t>
  </si>
  <si>
    <t>Highly Educated (pg 43-44)</t>
  </si>
  <si>
    <t>Gain +2 Agility bonus on initiative</t>
  </si>
  <si>
    <t>Math Whiz (pg 44)</t>
  </si>
  <si>
    <t>Can't disobey your credo</t>
  </si>
  <si>
    <t>If you suffer wound damage, suffer 1 additional wound per turn until bleeding is stopped, Hard Int + Med roll</t>
  </si>
  <si>
    <t>Blind (pg 49)</t>
  </si>
  <si>
    <t>Suffer -4 for most sight based actions, -8 for ranged combat</t>
  </si>
  <si>
    <t>Notes</t>
    <phoneticPr fontId="8" type="noConversion"/>
  </si>
  <si>
    <t>Item</t>
    <phoneticPr fontId="8" type="noConversion"/>
  </si>
  <si>
    <t>Assets</t>
    <phoneticPr fontId="8" type="noConversion"/>
  </si>
  <si>
    <t>Complications</t>
    <phoneticPr fontId="8" type="noConversion"/>
  </si>
  <si>
    <t>Gear</t>
    <phoneticPr fontId="8" type="noConversion"/>
  </si>
  <si>
    <t>Initiative</t>
    <phoneticPr fontId="8" type="noConversion"/>
  </si>
  <si>
    <t>Skills</t>
    <phoneticPr fontId="8" type="noConversion"/>
  </si>
  <si>
    <t>Rifle, Sniper</t>
    <phoneticPr fontId="8" type="noConversion"/>
  </si>
  <si>
    <t>-1 Agility</t>
    <phoneticPr fontId="8" type="noConversion"/>
  </si>
  <si>
    <t>d6 B</t>
    <phoneticPr fontId="8" type="noConversion"/>
  </si>
  <si>
    <t>Deadly Enemy (pg 50)</t>
  </si>
  <si>
    <t>Increase starting credits by 50%, once per session you might be able to use trust fund instead of cash on hand table 2-5</t>
  </si>
  <si>
    <t>Shock Pts</t>
    <phoneticPr fontId="8" type="noConversion"/>
  </si>
  <si>
    <t>B</t>
    <phoneticPr fontId="8" type="noConversion"/>
  </si>
  <si>
    <t>Mean Left Hook (pg 45)</t>
  </si>
  <si>
    <t>Unarmed attacks inflict basic damage instead of stun</t>
  </si>
  <si>
    <t>Mechanical Empathy (pg 45)</t>
  </si>
  <si>
    <t>Spend plot points to talk to mechanics, see table 2-4</t>
  </si>
  <si>
    <t>Advancement</t>
    <phoneticPr fontId="8" type="noConversion"/>
  </si>
  <si>
    <t>12+4</t>
  </si>
  <si>
    <t>12+6</t>
  </si>
  <si>
    <t>12+8</t>
  </si>
  <si>
    <t>12+10</t>
  </si>
  <si>
    <t>12+12</t>
  </si>
  <si>
    <t>12+2</t>
  </si>
  <si>
    <t>Suffer -4 step penalty whenever trustworthiness is in question</t>
  </si>
  <si>
    <t>Specific Envirionment Survival</t>
    <phoneticPr fontId="8" type="noConversion"/>
  </si>
  <si>
    <t>Riding</t>
    <phoneticPr fontId="8" type="noConversion"/>
  </si>
  <si>
    <t>Can't walk away from a fight, -2 step penalty to peacable actions with hints of tension</t>
  </si>
  <si>
    <t>Bluff</t>
    <phoneticPr fontId="8" type="noConversion"/>
  </si>
  <si>
    <t>Steady Calm (pg 47)</t>
  </si>
  <si>
    <t>Personal Info</t>
    <phoneticPr fontId="8" type="noConversion"/>
  </si>
  <si>
    <t>Gain +2 step bonus to any action that your sweet charm plays a role</t>
  </si>
  <si>
    <t>Talented (pg 47)</t>
  </si>
  <si>
    <t>Gain +2 step bonus for a specific skill</t>
  </si>
  <si>
    <t>Things Go Smooth (pg 47)</t>
  </si>
  <si>
    <t>Once per session may re-roll any one non-botched action</t>
  </si>
  <si>
    <t>Little Person (pg 52)</t>
  </si>
  <si>
    <t>Virtually never rattled for any reason</t>
  </si>
  <si>
    <t>Cortex Specter (pg 42)</t>
  </si>
  <si>
    <t>Twice per session may re-roll, including botched actions</t>
  </si>
  <si>
    <t>Total Recall (pg 47)</t>
  </si>
  <si>
    <t>Paralyzed (pg 53)</t>
  </si>
  <si>
    <t>See page 52</t>
  </si>
  <si>
    <t>Phobia (pg 53)</t>
  </si>
  <si>
    <t>Suffer -2 step attribute penalty in presence of your phobia</t>
  </si>
  <si>
    <t>Portly (pg 53)</t>
  </si>
  <si>
    <t>Suffer -2 step attribute penalty on all athletics (except swimming), and influence using physical attributes</t>
  </si>
  <si>
    <t>Once per session gain +2 attribute roll to any 1 willpower roll</t>
  </si>
  <si>
    <t>Sharp Sense (pg 46)</t>
  </si>
  <si>
    <t>15'</t>
    <phoneticPr fontId="8" type="noConversion"/>
  </si>
  <si>
    <t>Dice</t>
    <phoneticPr fontId="8" type="noConversion"/>
  </si>
  <si>
    <t>Using Plot Points:</t>
    <phoneticPr fontId="8" type="noConversion"/>
  </si>
  <si>
    <t>d2</t>
    <phoneticPr fontId="8" type="noConversion"/>
  </si>
  <si>
    <t>d4</t>
    <phoneticPr fontId="8" type="noConversion"/>
  </si>
  <si>
    <t>Helmet, Infantry</t>
    <phoneticPr fontId="8" type="noConversion"/>
  </si>
  <si>
    <t>NBC Body Suit</t>
    <phoneticPr fontId="8" type="noConversion"/>
  </si>
  <si>
    <t>Plate Vest</t>
    <phoneticPr fontId="8" type="noConversion"/>
  </si>
  <si>
    <t>Riot Gear</t>
    <phoneticPr fontId="8" type="noConversion"/>
  </si>
  <si>
    <t>HeartLine Health Suit</t>
    <phoneticPr fontId="8" type="noConversion"/>
  </si>
  <si>
    <t>Suffer -4 steps to athletics and base movement is 5 feet per turn, -2 steps to covert skills</t>
  </si>
  <si>
    <t>Prejudice (pg 53)</t>
  </si>
  <si>
    <t>Almost always know what time of day it is and how much time has passed</t>
  </si>
  <si>
    <t>Specific Types of Craft</t>
    <phoneticPr fontId="8" type="noConversion"/>
  </si>
  <si>
    <t>Silver (=$.10 or .004 CR)</t>
    <phoneticPr fontId="8" type="noConversion"/>
  </si>
  <si>
    <t>Zology</t>
    <phoneticPr fontId="8" type="noConversion"/>
  </si>
  <si>
    <t>Animal Handling</t>
    <phoneticPr fontId="8" type="noConversion"/>
  </si>
  <si>
    <t>100'</t>
    <phoneticPr fontId="8" type="noConversion"/>
  </si>
  <si>
    <t>225'</t>
    <phoneticPr fontId="8" type="noConversion"/>
  </si>
  <si>
    <t>1000'</t>
    <phoneticPr fontId="8" type="noConversion"/>
  </si>
  <si>
    <t>10'</t>
    <phoneticPr fontId="8" type="noConversion"/>
  </si>
  <si>
    <t>1(-)</t>
    <phoneticPr fontId="8" type="noConversion"/>
  </si>
  <si>
    <t>Aquatic Survival</t>
    <phoneticPr fontId="8" type="noConversion"/>
  </si>
  <si>
    <t>Survival</t>
    <phoneticPr fontId="8" type="noConversion"/>
  </si>
  <si>
    <t>Create/Alter Technical Devices</t>
    <phoneticPr fontId="8" type="noConversion"/>
  </si>
  <si>
    <t>Forgery</t>
    <phoneticPr fontId="8" type="noConversion"/>
  </si>
  <si>
    <t>Aerial Navigation</t>
    <phoneticPr fontId="8" type="noConversion"/>
  </si>
  <si>
    <t>Good name almost always comes into play socially</t>
  </si>
  <si>
    <t>Healthy As A Horse (pg 43)</t>
  </si>
  <si>
    <t>Life Sciences</t>
    <phoneticPr fontId="8" type="noConversion"/>
  </si>
  <si>
    <t>Once per session, set a goal for your +2 step bonus for all crew taking an action to achieve that goal</t>
  </si>
  <si>
    <t>May share your plot points with other characters acting towards your goal</t>
  </si>
  <si>
    <t>Lightin' Reflexes (pg 44)</t>
  </si>
  <si>
    <t>D4 may only retain number of items = to int, D8 retain all</t>
    <phoneticPr fontId="8" type="noConversion"/>
  </si>
  <si>
    <t>Quick Learner</t>
    <phoneticPr fontId="8" type="noConversion"/>
  </si>
  <si>
    <t>Jack of all trades type usage, see text</t>
    <phoneticPr fontId="8" type="noConversion"/>
  </si>
  <si>
    <t>Rank and Privilege</t>
    <phoneticPr fontId="8" type="noConversion"/>
  </si>
  <si>
    <t>Combat Paralysis (pg 50)</t>
  </si>
  <si>
    <t>When combat begins, can't take any actions for d2 turns, may spend plot points equal to number of turns to shake it off</t>
  </si>
  <si>
    <t>Suffer -2 step skill penalty for lying or being untruthful</t>
  </si>
  <si>
    <t>Superstitious (pg 54)</t>
  </si>
  <si>
    <t>Status in an organization, may provide assets</t>
    <phoneticPr fontId="8" type="noConversion"/>
  </si>
  <si>
    <t>Reputation</t>
    <phoneticPr fontId="8" type="noConversion"/>
  </si>
  <si>
    <t>Coward (pg 50)</t>
  </si>
  <si>
    <t>When you receive an omen of bad luck, -2 step penalty for GM specified attributes, Omen of good luck is reverse</t>
  </si>
  <si>
    <t>Things Don't Go Smooth (pg 54)</t>
  </si>
  <si>
    <t>Gain +2 step bonus to any actions involving math, navigation, accounting, etc.</t>
  </si>
  <si>
    <t>Paralyzed for d4 turns, no plot points help</t>
  </si>
  <si>
    <t>D2 minor item, D8 significant item, D12 large or special item</t>
    <phoneticPr fontId="8" type="noConversion"/>
  </si>
  <si>
    <t>Simple Needs</t>
    <phoneticPr fontId="8" type="noConversion"/>
  </si>
  <si>
    <t>Dull Sense (pg 50)</t>
  </si>
  <si>
    <t>Happens every 3-5 adventures</t>
  </si>
  <si>
    <t>Deaf (pg 50)</t>
  </si>
  <si>
    <t xml:space="preserve">Fail on alrtness checks requiring hearing, immune to sonic attacks, </t>
  </si>
  <si>
    <t>Natural Linguist (pg 45)</t>
  </si>
  <si>
    <t>d6 W</t>
    <phoneticPr fontId="8" type="noConversion"/>
  </si>
  <si>
    <t>-2 Alert</t>
    <phoneticPr fontId="8" type="noConversion"/>
  </si>
  <si>
    <t>-3 Alert</t>
    <phoneticPr fontId="8" type="noConversion"/>
  </si>
  <si>
    <t>-2 Agility/-2 Alert</t>
    <phoneticPr fontId="8" type="noConversion"/>
  </si>
  <si>
    <t>Gain +2 step to willpower on all discipline-based skills, officers gain it for influence skills</t>
  </si>
  <si>
    <t>Moneyed Individual (pg 45)</t>
  </si>
  <si>
    <t>Assets</t>
    <phoneticPr fontId="8" type="noConversion"/>
  </si>
  <si>
    <t>Complications</t>
    <phoneticPr fontId="8" type="noConversion"/>
  </si>
  <si>
    <t>Heroic Level</t>
    <phoneticPr fontId="8" type="noConversion"/>
  </si>
  <si>
    <t>Spend More</t>
    <phoneticPr fontId="8" type="noConversion"/>
  </si>
  <si>
    <t>Space Survival</t>
    <phoneticPr fontId="8" type="noConversion"/>
  </si>
  <si>
    <t>Pole Vaulting</t>
    <phoneticPr fontId="8" type="noConversion"/>
  </si>
  <si>
    <t xml:space="preserve">Gain +2 step bonus to make Intelligence or Alertness to sense trouble when wouldn't normally be allow to </t>
  </si>
  <si>
    <t>Weird problematic situations, and -4 step skill penalty</t>
  </si>
  <si>
    <t>Lightweight (pg 52)</t>
  </si>
  <si>
    <t>Suffer -2 step vitality penalty to resist effects of drugs and alcohol</t>
  </si>
  <si>
    <t>D4 specific trigger occurs once per session, D8 general triggers 2X session</t>
    <phoneticPr fontId="8" type="noConversion"/>
  </si>
  <si>
    <t>D6 weird inopportune happenings, D12 scary dangerous inopportune happenings</t>
    <phoneticPr fontId="8" type="noConversion"/>
  </si>
  <si>
    <t>Sweet And Cheerful (pg 47)</t>
  </si>
  <si>
    <t>1(5)</t>
    <phoneticPr fontId="8" type="noConversion"/>
  </si>
  <si>
    <t>Ugly</t>
    <phoneticPr fontId="8" type="noConversion"/>
  </si>
  <si>
    <t>D2-D6</t>
    <phoneticPr fontId="8" type="noConversion"/>
  </si>
  <si>
    <t>Dice added to difficulty of social interactions</t>
    <phoneticPr fontId="8" type="noConversion"/>
  </si>
  <si>
    <t>Unstable</t>
    <phoneticPr fontId="8" type="noConversion"/>
  </si>
  <si>
    <t>D4+</t>
    <phoneticPr fontId="8" type="noConversion"/>
  </si>
  <si>
    <t>Weak Stomach (pg 55)</t>
  </si>
  <si>
    <t>Blowgun</t>
    <phoneticPr fontId="8" type="noConversion"/>
  </si>
  <si>
    <t>Bolo</t>
    <phoneticPr fontId="8" type="noConversion"/>
  </si>
  <si>
    <t>Progression costs 2 less points than normal</t>
  </si>
  <si>
    <t>Suffer -2 steps to all attributes until cause is removed</t>
  </si>
  <si>
    <t>Must make average Vit + Wil test each 5 minutes or pass out for 2d4 minutes</t>
  </si>
  <si>
    <t>Once per session some trigger causes flash, cannot take action for d2 turns, -2 step penalty on all actions for 10 minuts</t>
  </si>
  <si>
    <t>The above, but twice per session</t>
  </si>
  <si>
    <t>Twitchy (pg 55)</t>
  </si>
  <si>
    <t>Good balance, D6+ use plot points at +2 steps</t>
    <phoneticPr fontId="8" type="noConversion"/>
  </si>
  <si>
    <t>Talented</t>
    <phoneticPr fontId="8" type="noConversion"/>
  </si>
  <si>
    <t>All plot points for such actions cost twice as much</t>
  </si>
  <si>
    <t>Wears A Badge</t>
  </si>
  <si>
    <t>Gain +2 step bonus to influence when people respect your position</t>
  </si>
  <si>
    <t>Your authority and respect covers most of the system</t>
  </si>
  <si>
    <t>Complications</t>
  </si>
  <si>
    <t>Allergy (pg 48)</t>
  </si>
  <si>
    <t>Pilot</t>
    <phoneticPr fontId="8" type="noConversion"/>
  </si>
  <si>
    <t>Siege Weapons</t>
    <phoneticPr fontId="8" type="noConversion"/>
  </si>
  <si>
    <t>Politics</t>
    <phoneticPr fontId="8" type="noConversion"/>
  </si>
  <si>
    <t>First Aid</t>
    <phoneticPr fontId="8" type="noConversion"/>
  </si>
  <si>
    <t>Assets</t>
  </si>
  <si>
    <t>Type</t>
  </si>
  <si>
    <t>Effect</t>
  </si>
  <si>
    <t>Allure (pg 41-42)</t>
  </si>
  <si>
    <t>Minor</t>
  </si>
  <si>
    <t>Sculpting</t>
    <phoneticPr fontId="8" type="noConversion"/>
  </si>
  <si>
    <t>Credits (=$25)</t>
    <phoneticPr fontId="8" type="noConversion"/>
  </si>
  <si>
    <t>Perception</t>
    <phoneticPr fontId="8" type="noConversion"/>
  </si>
  <si>
    <t>Walking Timepiece (pg 47)</t>
  </si>
  <si>
    <t>5W</t>
    <phoneticPr fontId="8" type="noConversion"/>
  </si>
  <si>
    <t>-1 Alert</t>
    <phoneticPr fontId="8" type="noConversion"/>
  </si>
  <si>
    <t>Melee</t>
    <phoneticPr fontId="8" type="noConversion"/>
  </si>
  <si>
    <t>Science</t>
    <phoneticPr fontId="8" type="noConversion"/>
  </si>
  <si>
    <t>Influence</t>
    <phoneticPr fontId="8" type="noConversion"/>
  </si>
  <si>
    <t>Take d2 points of stun damage each turn, once out of stun points, take wound/shock points</t>
  </si>
  <si>
    <t>Amorous (pg 48)</t>
  </si>
  <si>
    <t>Take 1 additional stun point any time you take damage, must make average willpower + discipline to not cry w/ wound</t>
  </si>
  <si>
    <t>Stingy (pg 53)</t>
  </si>
  <si>
    <t>Straight Shooter (pg 54)</t>
  </si>
  <si>
    <t>Adds to knowledge rolls</t>
    <phoneticPr fontId="8" type="noConversion"/>
  </si>
  <si>
    <t>Reduces need for food, water, and air, see text</t>
    <phoneticPr fontId="8" type="noConversion"/>
  </si>
  <si>
    <t>Steady Calm</t>
    <phoneticPr fontId="8" type="noConversion"/>
  </si>
  <si>
    <t>D6+ use plot points at +2 steps, D12+ can't be srprised, frightened, see text</t>
    <phoneticPr fontId="8" type="noConversion"/>
  </si>
  <si>
    <t>Sure Footed</t>
    <phoneticPr fontId="8" type="noConversion"/>
  </si>
  <si>
    <t>Dice added to difficulty of interactions with authority figures</t>
    <phoneticPr fontId="8" type="noConversion"/>
  </si>
  <si>
    <t>D4/D8</t>
  </si>
  <si>
    <t>+2 Steps/Block</t>
    <phoneticPr fontId="8" type="noConversion"/>
  </si>
  <si>
    <t>Sling</t>
    <phoneticPr fontId="8" type="noConversion"/>
  </si>
  <si>
    <t>Slinger, Arm</t>
    <phoneticPr fontId="8" type="noConversion"/>
  </si>
  <si>
    <t>Speargun</t>
    <phoneticPr fontId="8" type="noConversion"/>
  </si>
  <si>
    <t>Stunner, Ranged</t>
    <phoneticPr fontId="8" type="noConversion"/>
  </si>
  <si>
    <t>2(16)</t>
    <phoneticPr fontId="8" type="noConversion"/>
  </si>
  <si>
    <t>1(12)</t>
    <phoneticPr fontId="8" type="noConversion"/>
  </si>
  <si>
    <t>Pistol, Dart</t>
    <phoneticPr fontId="8" type="noConversion"/>
  </si>
  <si>
    <t>1/2</t>
    <phoneticPr fontId="8" type="noConversion"/>
  </si>
  <si>
    <t>Plus to disguise, stealth, hide, D6+ use plot points at +2 steps, D12 see text</t>
    <phoneticPr fontId="8" type="noConversion"/>
  </si>
  <si>
    <t>In Plain Sight</t>
    <phoneticPr fontId="8" type="noConversion"/>
  </si>
  <si>
    <t>Inherent Armor</t>
    <phoneticPr fontId="8" type="noConversion"/>
  </si>
  <si>
    <t>Fantasy armo</t>
    <phoneticPr fontId="8" type="noConversion"/>
  </si>
  <si>
    <t>Architecture</t>
    <phoneticPr fontId="8" type="noConversion"/>
  </si>
  <si>
    <t>Dice added to difficulty of social interactions with people you offend</t>
    <phoneticPr fontId="8" type="noConversion"/>
  </si>
  <si>
    <t>Phobia</t>
    <phoneticPr fontId="8" type="noConversion"/>
  </si>
  <si>
    <t>Good reputation</t>
    <phoneticPr fontId="8" type="noConversion"/>
  </si>
  <si>
    <t>Shadow</t>
    <phoneticPr fontId="8" type="noConversion"/>
  </si>
  <si>
    <t>D2/D6/D10</t>
    <phoneticPr fontId="8" type="noConversion"/>
  </si>
  <si>
    <t>D2 clean record, D6 very basic info, D10 no records of you</t>
    <phoneticPr fontId="8" type="noConversion"/>
  </si>
  <si>
    <t>Bayonet</t>
    <phoneticPr fontId="8" type="noConversion"/>
  </si>
  <si>
    <t>Bayonet, Fixed</t>
    <phoneticPr fontId="8" type="noConversion"/>
  </si>
  <si>
    <t>Signature Item</t>
    <phoneticPr fontId="8" type="noConversion"/>
  </si>
  <si>
    <t>D2/D8/D12</t>
    <phoneticPr fontId="8" type="noConversion"/>
  </si>
  <si>
    <t>Very gullable, -4 step penalty to discover lies</t>
  </si>
  <si>
    <t>Ranged combat at you from more than 10 feet away gives you +4, base speed is 8, -2 step penalty on all movement</t>
  </si>
  <si>
    <t>Loyal (pg 52)</t>
  </si>
  <si>
    <t>Protect and defend at almost all costs</t>
  </si>
  <si>
    <t>Memorable (pg 52)</t>
  </si>
  <si>
    <t>Learn linguist specialties at 1/2 normal cost, +2 step bonus to influence or perform when trying to act like a native</t>
  </si>
  <si>
    <t>Nature Lover (pg 45)</t>
  </si>
  <si>
    <t>-1 Agility/-1 Alert</t>
    <phoneticPr fontId="8" type="noConversion"/>
  </si>
  <si>
    <t>-2 Agility</t>
    <phoneticPr fontId="8" type="noConversion"/>
  </si>
  <si>
    <t>Military Rank (pg 45)</t>
  </si>
  <si>
    <t>Others gain a +2 step Alertness Attribute bonus to spot or recognize you</t>
  </si>
  <si>
    <t>Mute (pg 52)</t>
  </si>
  <si>
    <t>Ummmm, can’t talk none</t>
  </si>
  <si>
    <t>Non-Fightin' Type (pg 52)</t>
  </si>
  <si>
    <t>Suffer -2 step penalty to combat actions</t>
  </si>
  <si>
    <t>Overconfident (pg 52)</t>
  </si>
  <si>
    <t>Withdrawal is -4 step penalty on all attributes for 2 weeks</t>
  </si>
  <si>
    <t>Leaky Brainpan (pg 52)</t>
  </si>
  <si>
    <t>Suffer -2 step to all influence based skill interactions</t>
  </si>
  <si>
    <t>D6+ use plot points at +2 steps, D12+ allies can use plot points at +2 steps</t>
    <phoneticPr fontId="8" type="noConversion"/>
  </si>
  <si>
    <t>Natural Linguist</t>
    <phoneticPr fontId="8" type="noConversion"/>
  </si>
  <si>
    <t>Tool</t>
    <phoneticPr fontId="8" type="noConversion"/>
  </si>
  <si>
    <t>Tool, Farming</t>
    <phoneticPr fontId="8" type="noConversion"/>
  </si>
  <si>
    <t>Tool, Power</t>
    <phoneticPr fontId="8" type="noConversion"/>
  </si>
  <si>
    <t>Whip</t>
    <phoneticPr fontId="8" type="noConversion"/>
  </si>
  <si>
    <t>d6 B</t>
    <phoneticPr fontId="8" type="noConversion"/>
  </si>
  <si>
    <t>d4 S + special</t>
    <phoneticPr fontId="8" type="noConversion"/>
  </si>
  <si>
    <t>Axe, Throwing</t>
    <phoneticPr fontId="8" type="noConversion"/>
  </si>
  <si>
    <t>Flamethrower, Barrel Mount</t>
    <phoneticPr fontId="8" type="noConversion"/>
  </si>
  <si>
    <t>Machinegun, Light</t>
    <phoneticPr fontId="8" type="noConversion"/>
  </si>
  <si>
    <t>Microwave Broadcaster</t>
    <phoneticPr fontId="8" type="noConversion"/>
  </si>
  <si>
    <t>Mounted Flamethrower</t>
    <phoneticPr fontId="8" type="noConversion"/>
  </si>
  <si>
    <t>Mounted Machinegun</t>
    <phoneticPr fontId="8" type="noConversion"/>
  </si>
  <si>
    <t>Mortar</t>
    <phoneticPr fontId="8" type="noConversion"/>
  </si>
  <si>
    <t>3(100)</t>
    <phoneticPr fontId="8" type="noConversion"/>
  </si>
  <si>
    <t>1(20)</t>
    <phoneticPr fontId="8" type="noConversion"/>
  </si>
  <si>
    <t>500'</t>
    <phoneticPr fontId="8" type="noConversion"/>
  </si>
  <si>
    <t>300'</t>
    <phoneticPr fontId="8" type="noConversion"/>
  </si>
  <si>
    <t>Bolter, Pneumatic</t>
    <phoneticPr fontId="8" type="noConversion"/>
  </si>
  <si>
    <t>Boomerang</t>
    <phoneticPr fontId="8" type="noConversion"/>
  </si>
  <si>
    <t>Clatter</t>
    <phoneticPr fontId="8" type="noConversion"/>
  </si>
  <si>
    <t>Dart</t>
    <phoneticPr fontId="8" type="noConversion"/>
  </si>
  <si>
    <t>Grappler</t>
    <phoneticPr fontId="8" type="noConversion"/>
  </si>
  <si>
    <t>Javelin</t>
    <phoneticPr fontId="8" type="noConversion"/>
  </si>
  <si>
    <t>Mace</t>
    <phoneticPr fontId="8" type="noConversion"/>
  </si>
  <si>
    <t>Pistol, Flare</t>
    <phoneticPr fontId="8" type="noConversion"/>
  </si>
  <si>
    <t>Pistol, Flechette</t>
    <phoneticPr fontId="8" type="noConversion"/>
  </si>
  <si>
    <t>Pistol, Gauss</t>
    <phoneticPr fontId="8" type="noConversion"/>
  </si>
  <si>
    <t>Pistol, Heavy</t>
    <phoneticPr fontId="8" type="noConversion"/>
  </si>
  <si>
    <t>Rifle, Gauss</t>
    <phoneticPr fontId="8" type="noConversion"/>
  </si>
  <si>
    <t>Shotgun, Automatic</t>
    <phoneticPr fontId="8" type="noConversion"/>
  </si>
  <si>
    <t>Shuriken</t>
    <phoneticPr fontId="8" type="noConversion"/>
  </si>
  <si>
    <t>sometimes causing a –2 step penalty to Influence-based actions when people aren't as into your hero as you are.</t>
  </si>
  <si>
    <t>Hooked (pg 51)</t>
  </si>
  <si>
    <t>Pick to related specialty skills to augment</t>
    <phoneticPr fontId="8" type="noConversion"/>
  </si>
  <si>
    <t>Dice added to difficulty of actions when in the presence of blood, gore, injuries</t>
    <phoneticPr fontId="8" type="noConversion"/>
  </si>
  <si>
    <t>Dice added to difficulty of all rolls when the object of your phobia is present</t>
    <phoneticPr fontId="8" type="noConversion"/>
  </si>
  <si>
    <t>Prejudice</t>
    <phoneticPr fontId="8" type="noConversion"/>
  </si>
  <si>
    <t>Virtually everyone has heard of you and penalty applies to all</t>
  </si>
  <si>
    <t>Tough</t>
    <phoneticPr fontId="8" type="noConversion"/>
  </si>
  <si>
    <t>Add half value of die to life points</t>
    <phoneticPr fontId="8" type="noConversion"/>
  </si>
  <si>
    <t>Suffer -2 step skill penalty to atheletics, -2 step on influence with physical characteristics</t>
  </si>
  <si>
    <t>Platinum (=$10 or .4 CR)</t>
    <phoneticPr fontId="8" type="noConversion"/>
  </si>
  <si>
    <t>-</t>
    <phoneticPr fontId="8" type="noConversion"/>
  </si>
  <si>
    <t>Go out of your way to indulge your prejudice, -2 step influence skill penalty when dealing with persons of your prejudice</t>
  </si>
  <si>
    <t>Sadistic (pg 53)</t>
  </si>
  <si>
    <t>NPC only</t>
  </si>
  <si>
    <t>Scrawny (pg 53)</t>
  </si>
  <si>
    <t>Hideout</t>
    <phoneticPr fontId="8" type="noConversion"/>
  </si>
  <si>
    <t>D6 up to three people, D12 up to 12 people</t>
    <phoneticPr fontId="8" type="noConversion"/>
  </si>
  <si>
    <t>When in home region, -2 step penalty to socializing when your reputation is involved</t>
  </si>
  <si>
    <t>Drr Rules Clarifications</t>
    <phoneticPr fontId="8" type="noConversion"/>
  </si>
  <si>
    <t>See Cortex tab</t>
    <phoneticPr fontId="8" type="noConversion"/>
  </si>
  <si>
    <t>and alternate rules</t>
    <phoneticPr fontId="8" type="noConversion"/>
  </si>
  <si>
    <t>d4 S</t>
    <phoneticPr fontId="8" type="noConversion"/>
  </si>
  <si>
    <t>75'</t>
    <phoneticPr fontId="8" type="noConversion"/>
  </si>
  <si>
    <t>Shotgun, Semi-Automatic</t>
    <phoneticPr fontId="8" type="noConversion"/>
  </si>
  <si>
    <t>Dice added to difficulty of rolls involving spending money</t>
    <phoneticPr fontId="8" type="noConversion"/>
  </si>
  <si>
    <t>Strange Luck</t>
    <phoneticPr fontId="8" type="noConversion"/>
  </si>
  <si>
    <t>D6/D12</t>
    <phoneticPr fontId="8" type="noConversion"/>
  </si>
  <si>
    <t>4W</t>
    <phoneticPr fontId="8" type="noConversion"/>
  </si>
  <si>
    <t>2S</t>
    <phoneticPr fontId="8" type="noConversion"/>
  </si>
  <si>
    <t>2d6 W Veh</t>
    <phoneticPr fontId="8" type="noConversion"/>
  </si>
  <si>
    <t>d6 W Veh</t>
    <phoneticPr fontId="8" type="noConversion"/>
  </si>
  <si>
    <t>4d6 W Veh</t>
    <phoneticPr fontId="8" type="noConversion"/>
  </si>
  <si>
    <t>Body Armor, Reaver</t>
    <phoneticPr fontId="8" type="noConversion"/>
  </si>
  <si>
    <t>Duster, Armored</t>
    <phoneticPr fontId="8" type="noConversion"/>
  </si>
  <si>
    <t>Flight Suit</t>
    <phoneticPr fontId="8" type="noConversion"/>
  </si>
  <si>
    <t>Grounder Mesh</t>
    <phoneticPr fontId="8" type="noConversion"/>
  </si>
  <si>
    <t>Shield, Heater</t>
    <phoneticPr fontId="8" type="noConversion"/>
  </si>
  <si>
    <t>Shield, Tactical</t>
    <phoneticPr fontId="8" type="noConversion"/>
  </si>
  <si>
    <t>2W</t>
    <phoneticPr fontId="8" type="noConversion"/>
  </si>
  <si>
    <t>3(12)</t>
    <phoneticPr fontId="8" type="noConversion"/>
  </si>
  <si>
    <t>1/2(6)</t>
    <phoneticPr fontId="8" type="noConversion"/>
  </si>
  <si>
    <t>2(12)</t>
    <phoneticPr fontId="8" type="noConversion"/>
  </si>
  <si>
    <t>3(6)</t>
    <phoneticPr fontId="8" type="noConversion"/>
  </si>
  <si>
    <t>1/2(12)</t>
    <phoneticPr fontId="8" type="noConversion"/>
  </si>
  <si>
    <t>3(10)</t>
    <phoneticPr fontId="8" type="noConversion"/>
  </si>
  <si>
    <t>1(24)</t>
    <phoneticPr fontId="8" type="noConversion"/>
  </si>
  <si>
    <t>15'</t>
    <phoneticPr fontId="8" type="noConversion"/>
  </si>
  <si>
    <t>30'</t>
    <phoneticPr fontId="8" type="noConversion"/>
  </si>
  <si>
    <t>50'</t>
    <phoneticPr fontId="8" type="noConversion"/>
  </si>
  <si>
    <t>10'</t>
    <phoneticPr fontId="8" type="noConversion"/>
  </si>
  <si>
    <t>3'</t>
    <phoneticPr fontId="8" type="noConversion"/>
  </si>
  <si>
    <t>20'</t>
    <phoneticPr fontId="8" type="noConversion"/>
  </si>
  <si>
    <t>10'</t>
    <phoneticPr fontId="8" type="noConversion"/>
  </si>
  <si>
    <t>160'</t>
    <phoneticPr fontId="8" type="noConversion"/>
  </si>
  <si>
    <t>120'</t>
    <phoneticPr fontId="8" type="noConversion"/>
  </si>
  <si>
    <t>600'</t>
    <phoneticPr fontId="8" type="noConversion"/>
  </si>
  <si>
    <t>40'</t>
    <phoneticPr fontId="8" type="noConversion"/>
  </si>
  <si>
    <t>d4 W</t>
    <phoneticPr fontId="8" type="noConversion"/>
  </si>
  <si>
    <t>special</t>
    <phoneticPr fontId="8" type="noConversion"/>
  </si>
  <si>
    <t>d2 B</t>
    <phoneticPr fontId="8" type="noConversion"/>
  </si>
  <si>
    <t>D2+</t>
    <phoneticPr fontId="8" type="noConversion"/>
  </si>
  <si>
    <t>Notes</t>
    <phoneticPr fontId="8" type="noConversion"/>
  </si>
  <si>
    <t>Axe</t>
    <phoneticPr fontId="8" type="noConversion"/>
  </si>
  <si>
    <t>d8 W</t>
    <phoneticPr fontId="8" type="noConversion"/>
  </si>
  <si>
    <t>Suffer -2 step penalty to a single sense</t>
  </si>
  <si>
    <t>Easy Mark (pg 50)</t>
  </si>
  <si>
    <t>1(10)</t>
    <phoneticPr fontId="8" type="noConversion"/>
  </si>
  <si>
    <t>2d4 W Fire</t>
    <phoneticPr fontId="8" type="noConversion"/>
  </si>
  <si>
    <t>d6 W Fire</t>
    <phoneticPr fontId="8" type="noConversion"/>
  </si>
  <si>
    <t>Fantasy immunities</t>
    <phoneticPr fontId="8" type="noConversion"/>
  </si>
  <si>
    <t>Inherent Weapons</t>
    <phoneticPr fontId="8" type="noConversion"/>
  </si>
  <si>
    <t>Built in Weapon (natural or cyber)</t>
    <phoneticPr fontId="8" type="noConversion"/>
  </si>
  <si>
    <t>Intuitive Leaps</t>
    <phoneticPr fontId="8" type="noConversion"/>
  </si>
  <si>
    <t>D4/D8/D12</t>
    <phoneticPr fontId="8" type="noConversion"/>
  </si>
  <si>
    <t>one, two, or three questions to the GM per session</t>
    <phoneticPr fontId="8" type="noConversion"/>
  </si>
  <si>
    <t>Light Sleeper</t>
    <phoneticPr fontId="8" type="noConversion"/>
  </si>
  <si>
    <t>D4</t>
    <phoneticPr fontId="8" type="noConversion"/>
  </si>
  <si>
    <t>Wake up easily if disturbance</t>
    <phoneticPr fontId="8" type="noConversion"/>
  </si>
  <si>
    <t>Lightning Reflexes</t>
    <phoneticPr fontId="8" type="noConversion"/>
  </si>
  <si>
    <t>Nose For Trouble (pg 46)</t>
  </si>
  <si>
    <t>Filcher (pg 51)</t>
  </si>
  <si>
    <t>Compulsion to steal</t>
  </si>
  <si>
    <t>Ego Signature (pg 51)</t>
  </si>
  <si>
    <t>Leave signature clues at scenes</t>
  </si>
  <si>
    <t>D4= minor, D8= may fight, D12= character</t>
    <phoneticPr fontId="8" type="noConversion"/>
  </si>
  <si>
    <t>Lucky</t>
    <phoneticPr fontId="8" type="noConversion"/>
  </si>
  <si>
    <t>one, two, or three rerolls per session</t>
    <phoneticPr fontId="8" type="noConversion"/>
  </si>
  <si>
    <t>Get 3 plot points for the price of 1 before roll &amp; double the plot point bonus after roll</t>
  </si>
  <si>
    <t>Athlete (pg 42)</t>
  </si>
  <si>
    <t>d8 W</t>
    <phoneticPr fontId="8" type="noConversion"/>
  </si>
  <si>
    <t>Spear</t>
    <phoneticPr fontId="8" type="noConversion"/>
  </si>
  <si>
    <t>Staff</t>
    <phoneticPr fontId="8" type="noConversion"/>
  </si>
  <si>
    <t>d6 B</t>
    <phoneticPr fontId="8" type="noConversion"/>
  </si>
  <si>
    <t>d6 S + special</t>
    <phoneticPr fontId="8" type="noConversion"/>
  </si>
  <si>
    <t>Sword, Extensible</t>
    <phoneticPr fontId="8" type="noConversion"/>
  </si>
  <si>
    <t>Shotgun, Pump Action</t>
    <phoneticPr fontId="8" type="noConversion"/>
  </si>
  <si>
    <t>2(10)</t>
    <phoneticPr fontId="8" type="noConversion"/>
  </si>
  <si>
    <t>Shotgun, Sawed Off</t>
    <phoneticPr fontId="8" type="noConversion"/>
  </si>
  <si>
    <t>20'</t>
    <phoneticPr fontId="8" type="noConversion"/>
  </si>
  <si>
    <t>Slingshot</t>
    <phoneticPr fontId="8" type="noConversion"/>
  </si>
  <si>
    <t>50'</t>
    <phoneticPr fontId="8" type="noConversion"/>
  </si>
  <si>
    <t>Machinegun, Heavy</t>
    <phoneticPr fontId="8" type="noConversion"/>
  </si>
  <si>
    <t>Chainsaw</t>
    <phoneticPr fontId="8" type="noConversion"/>
  </si>
  <si>
    <t>NA</t>
    <phoneticPr fontId="8" type="noConversion"/>
  </si>
  <si>
    <t>d10 W</t>
    <phoneticPr fontId="8" type="noConversion"/>
  </si>
  <si>
    <t>Club, Light</t>
    <phoneticPr fontId="8" type="noConversion"/>
  </si>
  <si>
    <t>d4 B</t>
    <phoneticPr fontId="8" type="noConversion"/>
  </si>
  <si>
    <t>Stunner, Contact</t>
    <phoneticPr fontId="8" type="noConversion"/>
  </si>
  <si>
    <t>Sword, Arming</t>
    <phoneticPr fontId="8" type="noConversion"/>
  </si>
  <si>
    <t>Sword, Duelin</t>
    <phoneticPr fontId="8" type="noConversion"/>
  </si>
  <si>
    <t>Sword, Laser</t>
    <phoneticPr fontId="8" type="noConversion"/>
  </si>
  <si>
    <t>Sword, Scimitar</t>
    <phoneticPr fontId="8" type="noConversion"/>
  </si>
  <si>
    <t>Sword, Short</t>
    <phoneticPr fontId="8" type="noConversion"/>
  </si>
  <si>
    <t>24'</t>
    <phoneticPr fontId="8" type="noConversion"/>
  </si>
  <si>
    <t>16'</t>
    <phoneticPr fontId="8" type="noConversion"/>
  </si>
  <si>
    <t>1200'</t>
    <phoneticPr fontId="8" type="noConversion"/>
  </si>
  <si>
    <t>d4 W Veh</t>
    <phoneticPr fontId="8" type="noConversion"/>
  </si>
  <si>
    <t>d4 W</t>
    <phoneticPr fontId="8" type="noConversion"/>
  </si>
  <si>
    <t>d2 W</t>
    <phoneticPr fontId="8" type="noConversion"/>
  </si>
  <si>
    <t>Blackjack</t>
    <phoneticPr fontId="8" type="noConversion"/>
  </si>
  <si>
    <t>d2 S</t>
    <phoneticPr fontId="8" type="noConversion"/>
  </si>
  <si>
    <t>Bottle, Broken</t>
    <phoneticPr fontId="8" type="noConversion"/>
  </si>
  <si>
    <t>Caltrop</t>
    <phoneticPr fontId="8" type="noConversion"/>
  </si>
  <si>
    <t>1 W + special</t>
    <phoneticPr fontId="8" type="noConversion"/>
  </si>
  <si>
    <t>Chain</t>
    <phoneticPr fontId="8" type="noConversion"/>
  </si>
  <si>
    <t>d4 B</t>
    <phoneticPr fontId="8" type="noConversion"/>
  </si>
  <si>
    <t>d6 W</t>
    <phoneticPr fontId="8" type="noConversion"/>
  </si>
  <si>
    <t>Chopper</t>
    <phoneticPr fontId="8" type="noConversion"/>
  </si>
  <si>
    <t>Claws</t>
    <phoneticPr fontId="8" type="noConversion"/>
  </si>
  <si>
    <t>Garrote</t>
    <phoneticPr fontId="8" type="noConversion"/>
  </si>
  <si>
    <t>Hacker</t>
    <phoneticPr fontId="8" type="noConversion"/>
  </si>
  <si>
    <t>Lasso</t>
    <phoneticPr fontId="8" type="noConversion"/>
  </si>
  <si>
    <t>Dice added to difficulty of social interactions because you are scary</t>
    <phoneticPr fontId="8" type="noConversion"/>
  </si>
  <si>
    <t>Weak Stomach</t>
    <phoneticPr fontId="8" type="noConversion"/>
  </si>
  <si>
    <t>Gain +2 step bonus to willpower on any action involving intimidation, also use it to oppose actions against you</t>
  </si>
  <si>
    <t>Leadership (pg 44)</t>
  </si>
  <si>
    <t>Shy</t>
    <phoneticPr fontId="8" type="noConversion"/>
  </si>
  <si>
    <t>D6</t>
    <phoneticPr fontId="8" type="noConversion"/>
  </si>
  <si>
    <t>Dice added to difficulty of actions when appropriate</t>
    <phoneticPr fontId="8" type="noConversion"/>
  </si>
  <si>
    <t>Smartass</t>
    <phoneticPr fontId="8" type="noConversion"/>
  </si>
  <si>
    <t>Dice added to difficulty of social interactions with people offended</t>
    <phoneticPr fontId="8" type="noConversion"/>
  </si>
  <si>
    <t>Stingy</t>
    <phoneticPr fontId="8" type="noConversion"/>
  </si>
  <si>
    <t>Two-Handed Fighting</t>
    <phoneticPr fontId="8" type="noConversion"/>
  </si>
  <si>
    <t>No penalty for fighting with off hand</t>
    <phoneticPr fontId="8" type="noConversion"/>
  </si>
  <si>
    <t>Slow Learner (pg 53)</t>
  </si>
  <si>
    <t>Suffer -2 step penalty for all actions in its presence until you take medication</t>
  </si>
  <si>
    <t>Dice added to difficulty of moving away from fires or starting them</t>
    <phoneticPr fontId="8" type="noConversion"/>
  </si>
  <si>
    <t>Rebellious</t>
    <phoneticPr fontId="8" type="noConversion"/>
  </si>
  <si>
    <t>Rival</t>
    <phoneticPr fontId="8" type="noConversion"/>
  </si>
  <si>
    <t>Dice added to rivals actions against you</t>
    <phoneticPr fontId="8" type="noConversion"/>
  </si>
  <si>
    <t>Rotten Luck</t>
    <phoneticPr fontId="8" type="noConversion"/>
  </si>
  <si>
    <t>D4/D8/D12</t>
    <phoneticPr fontId="8" type="noConversion"/>
  </si>
  <si>
    <t>one, two, or three rerolls per session when timing is unfavorable</t>
    <phoneticPr fontId="8" type="noConversion"/>
  </si>
  <si>
    <t>d12 W</t>
    <phoneticPr fontId="8" type="noConversion"/>
  </si>
  <si>
    <t>Rifle, Light Sniper</t>
    <phoneticPr fontId="8" type="noConversion"/>
  </si>
  <si>
    <t>1(10)</t>
    <phoneticPr fontId="8" type="noConversion"/>
  </si>
  <si>
    <t>450'</t>
    <phoneticPr fontId="8" type="noConversion"/>
  </si>
  <si>
    <t>Rifle, Heavy Sniper</t>
    <phoneticPr fontId="8" type="noConversion"/>
  </si>
  <si>
    <t>500'</t>
    <phoneticPr fontId="8" type="noConversion"/>
  </si>
  <si>
    <t>Rifle, Pneumatic</t>
    <phoneticPr fontId="8" type="noConversion"/>
  </si>
  <si>
    <t>See Unofficial Sourcebook</t>
  </si>
  <si>
    <t>for additional assets and</t>
    <phoneticPr fontId="8" type="noConversion"/>
  </si>
  <si>
    <t>complications</t>
    <phoneticPr fontId="8" type="noConversion"/>
  </si>
  <si>
    <t>d2 W Veh</t>
    <phoneticPr fontId="8" type="noConversion"/>
  </si>
  <si>
    <t>Politics</t>
    <phoneticPr fontId="8" type="noConversion"/>
  </si>
  <si>
    <t>Construction</t>
    <phoneticPr fontId="8" type="noConversion"/>
  </si>
  <si>
    <t>Customization</t>
    <phoneticPr fontId="8" type="noConversion"/>
  </si>
  <si>
    <t>Jury-rigging</t>
    <phoneticPr fontId="8" type="noConversion"/>
  </si>
  <si>
    <t>First Aid</t>
    <phoneticPr fontId="8" type="noConversion"/>
  </si>
  <si>
    <t>Chains</t>
    <phoneticPr fontId="8" type="noConversion"/>
  </si>
  <si>
    <t>Shields</t>
    <phoneticPr fontId="8" type="noConversion"/>
  </si>
  <si>
    <t>Deduction</t>
    <phoneticPr fontId="8" type="noConversion"/>
  </si>
  <si>
    <t>Empathy</t>
    <phoneticPr fontId="8" type="noConversion"/>
  </si>
  <si>
    <t>Gambling</t>
    <phoneticPr fontId="8" type="noConversion"/>
  </si>
  <si>
    <t>Hearing</t>
    <phoneticPr fontId="8" type="noConversion"/>
  </si>
  <si>
    <t>+1 Steps/Block</t>
    <phoneticPr fontId="8" type="noConversion"/>
  </si>
  <si>
    <t>Chameleon Cloak</t>
    <phoneticPr fontId="8" type="noConversion"/>
  </si>
  <si>
    <t>1W</t>
    <phoneticPr fontId="8" type="noConversion"/>
  </si>
  <si>
    <t>Half-Plate Armor</t>
    <phoneticPr fontId="8" type="noConversion"/>
  </si>
  <si>
    <t>6W</t>
    <phoneticPr fontId="8" type="noConversion"/>
  </si>
  <si>
    <t>Chainmail</t>
    <phoneticPr fontId="8" type="noConversion"/>
  </si>
  <si>
    <t>4W</t>
    <phoneticPr fontId="8" type="noConversion"/>
  </si>
  <si>
    <t>-1 Agility</t>
    <phoneticPr fontId="8" type="noConversion"/>
  </si>
  <si>
    <t>-2 Agility/-1 Alert</t>
    <phoneticPr fontId="8" type="noConversion"/>
  </si>
  <si>
    <t>Helmet, Aviation</t>
    <phoneticPr fontId="8" type="noConversion"/>
  </si>
  <si>
    <t>-1 Alert</t>
    <phoneticPr fontId="8" type="noConversion"/>
  </si>
  <si>
    <t>Helmet, Ballistic</t>
    <phoneticPr fontId="8" type="noConversion"/>
  </si>
  <si>
    <t>Helmet, Riot</t>
    <phoneticPr fontId="8" type="noConversion"/>
  </si>
  <si>
    <t>2W</t>
    <phoneticPr fontId="8" type="noConversion"/>
  </si>
  <si>
    <t>Leather Armor</t>
    <phoneticPr fontId="8" type="noConversion"/>
  </si>
  <si>
    <t>Padded Armor</t>
    <phoneticPr fontId="8" type="noConversion"/>
  </si>
  <si>
    <t>1W</t>
    <phoneticPr fontId="8" type="noConversion"/>
  </si>
  <si>
    <t>Scale-Mail Armor</t>
    <phoneticPr fontId="8" type="noConversion"/>
  </si>
  <si>
    <t>d2 W</t>
    <phoneticPr fontId="8" type="noConversion"/>
  </si>
  <si>
    <t>d6 B</t>
    <phoneticPr fontId="8" type="noConversion"/>
  </si>
  <si>
    <t>d4 B</t>
    <phoneticPr fontId="8" type="noConversion"/>
  </si>
  <si>
    <t>Flamethrower</t>
    <phoneticPr fontId="8" type="noConversion"/>
  </si>
  <si>
    <t>Ballistic Mesh</t>
    <phoneticPr fontId="8" type="noConversion"/>
  </si>
  <si>
    <t>Pistol, Light</t>
    <phoneticPr fontId="8" type="noConversion"/>
  </si>
  <si>
    <t>4W.</t>
    <phoneticPr fontId="8" type="noConversion"/>
  </si>
  <si>
    <t>Shield, Buckler</t>
    <phoneticPr fontId="8" type="noConversion"/>
  </si>
  <si>
    <t>Shield, Modern</t>
    <phoneticPr fontId="8" type="noConversion"/>
  </si>
  <si>
    <t>Shield, Target</t>
    <phoneticPr fontId="8" type="noConversion"/>
  </si>
  <si>
    <t>Vest, Ballistic</t>
    <phoneticPr fontId="8" type="noConversion"/>
  </si>
  <si>
    <t>Vest, Tacktical Deployment</t>
    <phoneticPr fontId="8" type="noConversion"/>
  </si>
  <si>
    <t>Vest, Undercover</t>
    <phoneticPr fontId="8" type="noConversion"/>
  </si>
  <si>
    <t>D6+ use plot points at +2 steps, D12+ extra Second Wind roll per day</t>
    <phoneticPr fontId="8" type="noConversion"/>
  </si>
  <si>
    <t>Natural Leader</t>
    <phoneticPr fontId="8" type="noConversion"/>
  </si>
  <si>
    <t>Intuition</t>
    <phoneticPr fontId="8" type="noConversion"/>
  </si>
  <si>
    <t>Paranoid</t>
    <phoneticPr fontId="8" type="noConversion"/>
  </si>
  <si>
    <t>D4</t>
    <phoneticPr fontId="8" type="noConversion"/>
  </si>
  <si>
    <t>D2+</t>
    <phoneticPr fontId="8" type="noConversion"/>
  </si>
  <si>
    <t>Add to initiative</t>
    <phoneticPr fontId="8" type="noConversion"/>
  </si>
  <si>
    <t>Forked Tongue (pg 51)</t>
  </si>
  <si>
    <t>Gain +2 step bonus to Alertness and survival while in outdoor setting</t>
  </si>
  <si>
    <t>D2 minor level you're a bit odd, D6 you're really odd</t>
    <phoneticPr fontId="8" type="noConversion"/>
  </si>
  <si>
    <t>Toes the Line</t>
    <phoneticPr fontId="8" type="noConversion"/>
  </si>
  <si>
    <t>Doing it by the book, Dice added to difficulty of dealing with people who disagree</t>
    <phoneticPr fontId="8" type="noConversion"/>
  </si>
  <si>
    <t>Traumatic Flashes</t>
    <phoneticPr fontId="8" type="noConversion"/>
  </si>
  <si>
    <t>D4/D8</t>
    <phoneticPr fontId="8" type="noConversion"/>
  </si>
  <si>
    <t>Ripper</t>
    <phoneticPr fontId="8" type="noConversion"/>
  </si>
  <si>
    <t>Shotgun, Break Loading</t>
    <phoneticPr fontId="8" type="noConversion"/>
  </si>
  <si>
    <t>40'</t>
    <phoneticPr fontId="8" type="noConversion"/>
  </si>
  <si>
    <t>10'</t>
    <phoneticPr fontId="8" type="noConversion"/>
  </si>
  <si>
    <t>Shotgun, Energy</t>
    <phoneticPr fontId="8" type="noConversion"/>
  </si>
  <si>
    <t>2(2)</t>
    <phoneticPr fontId="8" type="noConversion"/>
  </si>
  <si>
    <t>2(2)</t>
    <phoneticPr fontId="8" type="noConversion"/>
  </si>
  <si>
    <t>1(50)</t>
    <phoneticPr fontId="8" type="noConversion"/>
  </si>
  <si>
    <t>d12+d8 W</t>
    <phoneticPr fontId="8" type="noConversion"/>
  </si>
  <si>
    <t>Investigation</t>
    <phoneticPr fontId="8" type="noConversion"/>
  </si>
  <si>
    <t>Axe, Hand</t>
    <phoneticPr fontId="8" type="noConversion"/>
  </si>
  <si>
    <t>Chain, Armed</t>
    <phoneticPr fontId="8" type="noConversion"/>
  </si>
  <si>
    <t>d6 B</t>
    <phoneticPr fontId="8" type="noConversion"/>
  </si>
  <si>
    <r>
      <t xml:space="preserve">Enter Background:  </t>
    </r>
    <r>
      <rPr>
        <sz val="10"/>
        <color indexed="8"/>
        <rFont val="Verdana"/>
      </rPr>
      <t>Was in security work and police when war started.  Became MP in the Alliance military.  Saved a bunch of Browncoat kids from atrocities.  In doing so, he killed the son of Lt. Col. Ross.  Ross is a deadly enemy who probably cost Brannigan his eye when thugs he presumably sent gouged it out in an ambush in Brannigans flat.  He got the cyber eye at discount, but has now been accused of killing the doctor who implanted it.  His need to get away caused him to miss paying Harrison Liles, a mob figure on Osiris, the money he borrowed to pay for the eye.  Now, Interpol, the Feds, and the mob are looking for him.  Not to mention the bounty hunters...</t>
    </r>
    <phoneticPr fontId="8" type="noConversion"/>
  </si>
  <si>
    <t>Augments bartering, adds to beginning funds, see text</t>
    <phoneticPr fontId="8" type="noConversion"/>
  </si>
  <si>
    <t>Knife, Throwing</t>
    <phoneticPr fontId="8" type="noConversion"/>
  </si>
  <si>
    <t>Bow, Compound</t>
    <phoneticPr fontId="8" type="noConversion"/>
  </si>
  <si>
    <t>Bow, Long</t>
    <phoneticPr fontId="8" type="noConversion"/>
  </si>
  <si>
    <t>Bow, Short</t>
    <phoneticPr fontId="8" type="noConversion"/>
  </si>
  <si>
    <t>d6 W</t>
    <phoneticPr fontId="8" type="noConversion"/>
  </si>
  <si>
    <t>d4 W</t>
    <phoneticPr fontId="8" type="noConversion"/>
  </si>
  <si>
    <t>Crossbow, Medium</t>
    <phoneticPr fontId="8" type="noConversion"/>
  </si>
  <si>
    <t>Crossbow, Hand/Light</t>
    <phoneticPr fontId="8" type="noConversion"/>
  </si>
  <si>
    <t>Crossbow, Heavy</t>
    <phoneticPr fontId="8" type="noConversion"/>
  </si>
  <si>
    <t>-</t>
    <phoneticPr fontId="8" type="noConversion"/>
  </si>
  <si>
    <t>Nunchaku</t>
    <phoneticPr fontId="8" type="noConversion"/>
  </si>
  <si>
    <t>Polearm</t>
    <phoneticPr fontId="8" type="noConversion"/>
  </si>
  <si>
    <t>d6 W</t>
    <phoneticPr fontId="8" type="noConversion"/>
  </si>
  <si>
    <t>Stun Pts</t>
    <phoneticPr fontId="8" type="noConversion"/>
  </si>
  <si>
    <t>Wound Pts</t>
    <phoneticPr fontId="8" type="noConversion"/>
  </si>
  <si>
    <t>D4-D6</t>
    <phoneticPr fontId="8" type="noConversion"/>
  </si>
  <si>
    <t>Pick group of people, Dice added to difficulty of social interactions</t>
    <phoneticPr fontId="8" type="noConversion"/>
  </si>
  <si>
    <t>Unbreakable Will</t>
    <phoneticPr fontId="8" type="noConversion"/>
  </si>
  <si>
    <t>In one general skill, costs 2 extra points for improvement and -2 step penalty for that skill</t>
  </si>
  <si>
    <t>Soft (pg 53)</t>
  </si>
  <si>
    <t>Higher Education</t>
    <phoneticPr fontId="8" type="noConversion"/>
  </si>
  <si>
    <t>Complications</t>
    <phoneticPr fontId="8" type="noConversion"/>
  </si>
  <si>
    <t>d12+d4</t>
    <phoneticPr fontId="8" type="noConversion"/>
  </si>
  <si>
    <t>Trait</t>
    <phoneticPr fontId="8" type="noConversion"/>
  </si>
  <si>
    <t>Dice</t>
    <phoneticPr fontId="8" type="noConversion"/>
  </si>
  <si>
    <t>Chip On The Shoulder (pg 49)</t>
  </si>
  <si>
    <t>Superstitious</t>
    <phoneticPr fontId="8" type="noConversion"/>
  </si>
  <si>
    <t>D2/D6</t>
    <phoneticPr fontId="8" type="noConversion"/>
  </si>
  <si>
    <t>Read lips</t>
    <phoneticPr fontId="8" type="noConversion"/>
  </si>
  <si>
    <t>Reasearch</t>
    <phoneticPr fontId="8" type="noConversion"/>
  </si>
  <si>
    <t>Search</t>
    <phoneticPr fontId="8" type="noConversion"/>
  </si>
  <si>
    <t>Sight</t>
    <phoneticPr fontId="8" type="noConversion"/>
  </si>
  <si>
    <t>Smell</t>
    <phoneticPr fontId="8" type="noConversion"/>
  </si>
  <si>
    <t>Tactics</t>
    <phoneticPr fontId="8" type="noConversion"/>
  </si>
  <si>
    <t>Taste</t>
    <phoneticPr fontId="8" type="noConversion"/>
  </si>
  <si>
    <t>Tracking</t>
    <phoneticPr fontId="8" type="noConversion"/>
  </si>
  <si>
    <t>Thrown Weapons</t>
    <phoneticPr fontId="8" type="noConversion"/>
  </si>
  <si>
    <t>Space Sciences</t>
    <phoneticPr fontId="8" type="noConversion"/>
  </si>
  <si>
    <t>Nature</t>
    <phoneticPr fontId="8" type="noConversion"/>
  </si>
  <si>
    <t>Shotgun, Black Powder</t>
    <phoneticPr fontId="8" type="noConversion"/>
  </si>
  <si>
    <t>Swimming</t>
    <phoneticPr fontId="8" type="noConversion"/>
  </si>
  <si>
    <t>Read Lips</t>
    <phoneticPr fontId="8" type="noConversion"/>
  </si>
  <si>
    <t>Pyro</t>
    <phoneticPr fontId="8" type="noConversion"/>
  </si>
  <si>
    <t>D10</t>
    <phoneticPr fontId="8" type="noConversion"/>
  </si>
  <si>
    <t>d2 S</t>
    <phoneticPr fontId="8" type="noConversion"/>
  </si>
  <si>
    <t>25'</t>
    <phoneticPr fontId="8" type="noConversion"/>
  </si>
  <si>
    <t>200'</t>
    <phoneticPr fontId="8" type="noConversion"/>
  </si>
  <si>
    <t>D6+ may spend a plot point to shake off any compulsion</t>
    <phoneticPr fontId="8" type="noConversion"/>
  </si>
  <si>
    <t>Unnatural Healing</t>
    <phoneticPr fontId="8" type="noConversion"/>
  </si>
  <si>
    <t>D6/D12</t>
    <phoneticPr fontId="8" type="noConversion"/>
  </si>
  <si>
    <t>Immune</t>
    <phoneticPr fontId="8" type="noConversion"/>
  </si>
  <si>
    <t>D8/D12/D12+4/D12+8</t>
    <phoneticPr fontId="8" type="noConversion"/>
  </si>
  <si>
    <t>D2+</t>
    <phoneticPr fontId="8" type="noConversion"/>
  </si>
  <si>
    <t>Rifle, Bolt Action</t>
    <phoneticPr fontId="8" type="noConversion"/>
  </si>
  <si>
    <t>1(20)</t>
    <phoneticPr fontId="8" type="noConversion"/>
  </si>
  <si>
    <t>300'</t>
    <phoneticPr fontId="8" type="noConversion"/>
  </si>
  <si>
    <t>Rifle, Energy</t>
    <phoneticPr fontId="8" type="noConversion"/>
  </si>
  <si>
    <t>3(50)*</t>
    <phoneticPr fontId="8" type="noConversion"/>
  </si>
  <si>
    <t>3(100)*</t>
    <phoneticPr fontId="8" type="noConversion"/>
  </si>
  <si>
    <t>1(120)</t>
    <phoneticPr fontId="8" type="noConversion"/>
  </si>
  <si>
    <t>3(50(*</t>
    <phoneticPr fontId="8" type="noConversion"/>
  </si>
  <si>
    <t>250'</t>
    <phoneticPr fontId="8" type="noConversion"/>
  </si>
  <si>
    <t>d12 W</t>
    <phoneticPr fontId="8" type="noConversion"/>
  </si>
  <si>
    <t>Sword, Two Handed</t>
    <phoneticPr fontId="8" type="noConversion"/>
  </si>
  <si>
    <t>Veterinary Medicine</t>
    <phoneticPr fontId="8" type="noConversion"/>
  </si>
  <si>
    <t>Safecracking</t>
    <phoneticPr fontId="8" type="noConversion"/>
  </si>
  <si>
    <t>Disguise</t>
    <phoneticPr fontId="8" type="noConversion"/>
  </si>
  <si>
    <t>Flamethrowers</t>
    <phoneticPr fontId="8" type="noConversion"/>
  </si>
  <si>
    <t>Bombards</t>
    <phoneticPr fontId="8" type="noConversion"/>
  </si>
  <si>
    <t>Railguns</t>
    <phoneticPr fontId="8" type="noConversion"/>
  </si>
  <si>
    <t>Folklore</t>
    <phoneticPr fontId="8" type="noConversion"/>
  </si>
  <si>
    <r>
      <t xml:space="preserve">Plot Points
</t>
    </r>
    <r>
      <rPr>
        <sz val="10"/>
        <rFont val="Verdana"/>
      </rPr>
      <t>6</t>
    </r>
    <r>
      <rPr>
        <b/>
        <sz val="10"/>
        <rFont val="Verdana"/>
      </rPr>
      <t xml:space="preserve">
Char Points
</t>
    </r>
    <r>
      <rPr>
        <sz val="10"/>
        <rFont val="Verdana"/>
      </rPr>
      <t>20</t>
    </r>
    <phoneticPr fontId="8" type="noConversion"/>
  </si>
  <si>
    <t>Pistol, Medium</t>
    <phoneticPr fontId="8" type="noConversion"/>
  </si>
  <si>
    <t>d10 W</t>
    <phoneticPr fontId="8" type="noConversion"/>
  </si>
  <si>
    <t>Rifle, Black Powder</t>
    <phoneticPr fontId="8" type="noConversion"/>
  </si>
  <si>
    <t>d2 W</t>
    <phoneticPr fontId="8" type="noConversion"/>
  </si>
  <si>
    <t>d6 W</t>
    <phoneticPr fontId="8" type="noConversion"/>
  </si>
  <si>
    <t>10'</t>
    <phoneticPr fontId="8" type="noConversion"/>
  </si>
  <si>
    <t>Mahinegun, Energy</t>
    <phoneticPr fontId="8" type="noConversion"/>
  </si>
  <si>
    <t>3(50)</t>
    <phoneticPr fontId="8" type="noConversion"/>
  </si>
  <si>
    <t>d12+d4 W</t>
    <phoneticPr fontId="8" type="noConversion"/>
  </si>
  <si>
    <t>Pistol, Black Powder</t>
    <phoneticPr fontId="8" type="noConversion"/>
  </si>
  <si>
    <t>15'</t>
    <phoneticPr fontId="8" type="noConversion"/>
  </si>
  <si>
    <t>Pistol, Energy</t>
    <phoneticPr fontId="8" type="noConversion"/>
  </si>
  <si>
    <t>50'</t>
    <phoneticPr fontId="8" type="noConversion"/>
  </si>
  <si>
    <t>d8 W</t>
    <phoneticPr fontId="8" type="noConversion"/>
  </si>
  <si>
    <t>Pistol, Pneumatic</t>
    <phoneticPr fontId="8" type="noConversion"/>
  </si>
  <si>
    <t>D6 perform a ritual to heal self, D12 as D6 but heal twice</t>
    <phoneticPr fontId="8" type="noConversion"/>
  </si>
  <si>
    <t>Wealthy</t>
    <phoneticPr fontId="8" type="noConversion"/>
  </si>
  <si>
    <t>D4/D8</t>
    <phoneticPr fontId="8" type="noConversion"/>
  </si>
  <si>
    <t xml:space="preserve">Gain +2 step bonus to willpower to avoid being scared, </t>
  </si>
  <si>
    <t>Natural Athlete</t>
    <phoneticPr fontId="8" type="noConversion"/>
  </si>
  <si>
    <t>Longevity</t>
    <phoneticPr fontId="8" type="noConversion"/>
  </si>
  <si>
    <t>multiply lifespan by D, D12 = immortal (barring accident, illness, injury)</t>
    <phoneticPr fontId="8" type="noConversion"/>
  </si>
  <si>
    <t>Loyal Companion</t>
    <phoneticPr fontId="8" type="noConversion"/>
  </si>
</sst>
</file>

<file path=xl/styles.xml><?xml version="1.0" encoding="utf-8"?>
<styleSheet xmlns="http://schemas.openxmlformats.org/spreadsheetml/2006/main">
  <numFmts count="1">
    <numFmt numFmtId="164" formatCode="mmmm\ d\,\ yyyy"/>
  </numFmts>
  <fonts count="15">
    <font>
      <sz val="10"/>
      <name val="Verdana"/>
    </font>
    <font>
      <b/>
      <sz val="10"/>
      <name val="Verdana"/>
    </font>
    <font>
      <b/>
      <sz val="10"/>
      <name val="Verdana"/>
    </font>
    <font>
      <sz val="10"/>
      <name val="Verdana"/>
    </font>
    <font>
      <b/>
      <sz val="10"/>
      <name val="Verdana"/>
    </font>
    <font>
      <b/>
      <sz val="10"/>
      <name val="Verdana"/>
    </font>
    <font>
      <b/>
      <sz val="10"/>
      <name val="Verdana"/>
    </font>
    <font>
      <b/>
      <sz val="10"/>
      <name val="Verdana"/>
    </font>
    <font>
      <sz val="8"/>
      <name val="Verdana"/>
    </font>
    <font>
      <b/>
      <sz val="20"/>
      <color indexed="8"/>
      <name val="Calibri"/>
      <family val="2"/>
    </font>
    <font>
      <b/>
      <sz val="11"/>
      <color indexed="8"/>
      <name val="Calibri"/>
      <family val="2"/>
    </font>
    <font>
      <b/>
      <sz val="9"/>
      <color indexed="8"/>
      <name val="Calibri"/>
      <family val="2"/>
    </font>
    <font>
      <sz val="9"/>
      <color indexed="8"/>
      <name val="Calibri"/>
      <family val="2"/>
    </font>
    <font>
      <b/>
      <sz val="10"/>
      <color indexed="10"/>
      <name val="Verdana"/>
    </font>
    <font>
      <sz val="10"/>
      <color indexed="8"/>
      <name val="Verdana"/>
    </font>
  </fonts>
  <fills count="3">
    <fill>
      <patternFill patternType="none"/>
    </fill>
    <fill>
      <patternFill patternType="gray125"/>
    </fill>
    <fill>
      <patternFill patternType="solid">
        <fgColor indexed="5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ck">
        <color indexed="52"/>
      </left>
      <right/>
      <top style="thick">
        <color indexed="52"/>
      </top>
      <bottom/>
      <diagonal/>
    </border>
    <border>
      <left/>
      <right/>
      <top style="thick">
        <color indexed="52"/>
      </top>
      <bottom/>
      <diagonal/>
    </border>
    <border>
      <left/>
      <right style="thin">
        <color indexed="64"/>
      </right>
      <top style="thick">
        <color indexed="52"/>
      </top>
      <bottom/>
      <diagonal/>
    </border>
    <border>
      <left style="thin">
        <color indexed="64"/>
      </left>
      <right style="thin">
        <color indexed="64"/>
      </right>
      <top style="thick">
        <color indexed="52"/>
      </top>
      <bottom/>
      <diagonal/>
    </border>
    <border>
      <left style="thin">
        <color indexed="64"/>
      </left>
      <right/>
      <top style="thick">
        <color indexed="52"/>
      </top>
      <bottom/>
      <diagonal/>
    </border>
    <border>
      <left/>
      <right style="thick">
        <color indexed="52"/>
      </right>
      <top style="thick">
        <color indexed="52"/>
      </top>
      <bottom/>
      <diagonal/>
    </border>
    <border>
      <left style="thick">
        <color indexed="52"/>
      </left>
      <right/>
      <top/>
      <bottom/>
      <diagonal/>
    </border>
    <border>
      <left/>
      <right style="thick">
        <color indexed="52"/>
      </right>
      <top/>
      <bottom/>
      <diagonal/>
    </border>
    <border>
      <left style="thick">
        <color indexed="52"/>
      </left>
      <right/>
      <top/>
      <bottom style="thin">
        <color indexed="64"/>
      </bottom>
      <diagonal/>
    </border>
    <border>
      <left/>
      <right style="thick">
        <color indexed="52"/>
      </right>
      <top/>
      <bottom style="thin">
        <color indexed="64"/>
      </bottom>
      <diagonal/>
    </border>
    <border>
      <left style="thick">
        <color indexed="52"/>
      </left>
      <right/>
      <top style="thin">
        <color indexed="64"/>
      </top>
      <bottom/>
      <diagonal/>
    </border>
    <border>
      <left/>
      <right style="thick">
        <color indexed="52"/>
      </right>
      <top style="thin">
        <color indexed="64"/>
      </top>
      <bottom/>
      <diagonal/>
    </border>
    <border>
      <left style="thick">
        <color indexed="52"/>
      </left>
      <right/>
      <top/>
      <bottom style="thick">
        <color indexed="52"/>
      </bottom>
      <diagonal/>
    </border>
    <border>
      <left/>
      <right/>
      <top/>
      <bottom style="thick">
        <color indexed="52"/>
      </bottom>
      <diagonal/>
    </border>
    <border>
      <left/>
      <right style="thick">
        <color indexed="52"/>
      </right>
      <top/>
      <bottom style="thick">
        <color indexed="52"/>
      </bottom>
      <diagonal/>
    </border>
    <border>
      <left style="thin">
        <color indexed="64"/>
      </left>
      <right style="thin">
        <color indexed="64"/>
      </right>
      <top/>
      <bottom style="thick">
        <color indexed="52"/>
      </bottom>
      <diagonal/>
    </border>
    <border>
      <left/>
      <right style="thick">
        <color indexed="52"/>
      </right>
      <top style="thin">
        <color indexed="64"/>
      </top>
      <bottom style="thin">
        <color indexed="64"/>
      </bottom>
      <diagonal/>
    </border>
    <border>
      <left/>
      <right/>
      <top style="thin">
        <color indexed="64"/>
      </top>
      <bottom style="thick">
        <color indexed="52"/>
      </bottom>
      <diagonal/>
    </border>
    <border>
      <left/>
      <right style="thick">
        <color indexed="52"/>
      </right>
      <top style="thin">
        <color indexed="64"/>
      </top>
      <bottom style="thick">
        <color indexed="52"/>
      </bottom>
      <diagonal/>
    </border>
    <border>
      <left style="thin">
        <color indexed="64"/>
      </left>
      <right/>
      <top/>
      <bottom style="thick">
        <color indexed="52"/>
      </bottom>
      <diagonal/>
    </border>
  </borders>
  <cellStyleXfs count="1">
    <xf numFmtId="0" fontId="0" fillId="0" borderId="0"/>
  </cellStyleXfs>
  <cellXfs count="149">
    <xf numFmtId="0" fontId="0" fillId="0" borderId="0" xfId="0"/>
    <xf numFmtId="0" fontId="0" fillId="0" borderId="0" xfId="0" applyAlignment="1">
      <alignment horizontal="center"/>
    </xf>
    <xf numFmtId="0" fontId="7" fillId="0" borderId="0" xfId="0" applyFont="1" applyBorder="1"/>
    <xf numFmtId="0" fontId="0" fillId="0" borderId="0" xfId="0" quotePrefix="1" applyAlignment="1">
      <alignment horizontal="center"/>
    </xf>
    <xf numFmtId="0" fontId="0" fillId="0" borderId="0" xfId="0" applyBorder="1" applyAlignment="1">
      <alignment horizontal="center"/>
    </xf>
    <xf numFmtId="0" fontId="0" fillId="0" borderId="0" xfId="0" applyBorder="1" applyAlignment="1"/>
    <xf numFmtId="1" fontId="0" fillId="0" borderId="0" xfId="0" applyNumberFormat="1" applyBorder="1"/>
    <xf numFmtId="1" fontId="0" fillId="0" borderId="5" xfId="0" applyNumberFormat="1" applyBorder="1" applyAlignment="1">
      <alignment horizontal="center"/>
    </xf>
    <xf numFmtId="1" fontId="7" fillId="0" borderId="2" xfId="0" applyNumberFormat="1" applyFont="1" applyBorder="1"/>
    <xf numFmtId="1" fontId="0" fillId="0" borderId="0" xfId="0" applyNumberFormat="1" applyBorder="1" applyAlignment="1">
      <alignment horizontal="center"/>
    </xf>
    <xf numFmtId="1" fontId="0" fillId="0" borderId="7" xfId="0" applyNumberFormat="1" applyBorder="1"/>
    <xf numFmtId="1" fontId="0" fillId="0" borderId="7" xfId="0" applyNumberFormat="1" applyBorder="1" applyAlignment="1">
      <alignment horizontal="center"/>
    </xf>
    <xf numFmtId="1" fontId="0" fillId="0" borderId="2" xfId="0" applyNumberFormat="1" applyBorder="1"/>
    <xf numFmtId="1" fontId="0" fillId="0" borderId="20" xfId="0" applyNumberFormat="1" applyBorder="1"/>
    <xf numFmtId="1" fontId="0" fillId="0" borderId="18" xfId="0" applyNumberFormat="1" applyBorder="1"/>
    <xf numFmtId="1" fontId="7" fillId="0" borderId="23" xfId="0" applyNumberFormat="1" applyFont="1" applyBorder="1"/>
    <xf numFmtId="1" fontId="0" fillId="0" borderId="19" xfId="0" applyNumberFormat="1" applyBorder="1" applyAlignment="1">
      <alignment horizontal="center"/>
    </xf>
    <xf numFmtId="1" fontId="0" fillId="0" borderId="21" xfId="0" applyNumberFormat="1" applyBorder="1" applyAlignment="1">
      <alignment horizontal="center"/>
    </xf>
    <xf numFmtId="1" fontId="7" fillId="0" borderId="22" xfId="0" applyNumberFormat="1" applyFont="1" applyBorder="1"/>
    <xf numFmtId="1" fontId="0" fillId="0" borderId="24" xfId="0" applyNumberFormat="1" applyBorder="1"/>
    <xf numFmtId="1" fontId="0" fillId="0" borderId="26" xfId="0" applyNumberFormat="1" applyBorder="1" applyAlignment="1">
      <alignment horizontal="center"/>
    </xf>
    <xf numFmtId="1" fontId="0" fillId="2" borderId="0" xfId="0" applyNumberFormat="1" applyFill="1" applyBorder="1"/>
    <xf numFmtId="1" fontId="0" fillId="2" borderId="0" xfId="0" applyNumberFormat="1" applyFill="1" applyBorder="1" applyAlignment="1">
      <alignment horizontal="center"/>
    </xf>
    <xf numFmtId="1" fontId="0" fillId="2" borderId="18" xfId="0" applyNumberFormat="1" applyFill="1" applyBorder="1"/>
    <xf numFmtId="1" fontId="0" fillId="2" borderId="19" xfId="0" applyNumberFormat="1" applyFill="1" applyBorder="1"/>
    <xf numFmtId="0" fontId="7" fillId="0" borderId="18" xfId="0" applyFont="1" applyBorder="1"/>
    <xf numFmtId="0" fontId="0" fillId="0" borderId="19" xfId="0" applyBorder="1" applyAlignment="1">
      <alignment horizontal="center"/>
    </xf>
    <xf numFmtId="0" fontId="7" fillId="0" borderId="24" xfId="0" applyFont="1" applyBorder="1"/>
    <xf numFmtId="0" fontId="0" fillId="0" borderId="2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5" xfId="0" applyBorder="1" applyAlignment="1"/>
    <xf numFmtId="0" fontId="0" fillId="2" borderId="15" xfId="0" applyFill="1" applyBorder="1" applyAlignment="1"/>
    <xf numFmtId="0" fontId="0" fillId="2" borderId="9" xfId="0" applyFill="1" applyBorder="1" applyAlignment="1"/>
    <xf numFmtId="0" fontId="0" fillId="2" borderId="27" xfId="0" applyFill="1" applyBorder="1" applyAlignment="1"/>
    <xf numFmtId="0" fontId="0" fillId="0" borderId="17" xfId="0" applyBorder="1" applyAlignment="1">
      <alignment horizontal="center"/>
    </xf>
    <xf numFmtId="1" fontId="0" fillId="0" borderId="5" xfId="0" applyNumberFormat="1" applyBorder="1" applyAlignment="1">
      <alignment horizontal="left"/>
    </xf>
    <xf numFmtId="1" fontId="0" fillId="0" borderId="8" xfId="0" applyNumberFormat="1" applyBorder="1" applyAlignment="1">
      <alignment horizontal="left"/>
    </xf>
    <xf numFmtId="1" fontId="0" fillId="2" borderId="0" xfId="0" applyNumberFormat="1" applyFill="1" applyBorder="1" applyAlignment="1">
      <alignment horizontal="left"/>
    </xf>
    <xf numFmtId="1" fontId="0" fillId="0" borderId="2" xfId="0" applyNumberFormat="1" applyBorder="1" applyAlignment="1">
      <alignment horizontal="left"/>
    </xf>
    <xf numFmtId="1" fontId="0" fillId="0" borderId="0" xfId="0" applyNumberFormat="1" applyBorder="1" applyAlignment="1">
      <alignment horizontal="left"/>
    </xf>
    <xf numFmtId="1" fontId="0" fillId="0" borderId="25" xfId="0" applyNumberFormat="1" applyBorder="1" applyAlignment="1">
      <alignment horizontal="left"/>
    </xf>
    <xf numFmtId="1" fontId="0" fillId="0" borderId="23" xfId="0" applyNumberFormat="1" applyBorder="1" applyAlignment="1">
      <alignment horizontal="left"/>
    </xf>
    <xf numFmtId="1" fontId="0" fillId="0" borderId="19" xfId="0" applyNumberFormat="1" applyBorder="1" applyAlignment="1">
      <alignment horizontal="left"/>
    </xf>
    <xf numFmtId="1" fontId="0" fillId="0" borderId="0" xfId="0" applyNumberFormat="1"/>
    <xf numFmtId="0" fontId="0" fillId="0" borderId="0" xfId="0" applyAlignment="1">
      <alignment horizontal="right"/>
    </xf>
    <xf numFmtId="0" fontId="0" fillId="0" borderId="14" xfId="0" applyBorder="1" applyAlignment="1">
      <alignment horizontal="center"/>
    </xf>
    <xf numFmtId="0" fontId="0" fillId="0" borderId="5" xfId="0" applyBorder="1" applyAlignment="1">
      <alignment horizontal="center"/>
    </xf>
    <xf numFmtId="0" fontId="9" fillId="0" borderId="0" xfId="0" applyFont="1"/>
    <xf numFmtId="0" fontId="10" fillId="0" borderId="0" xfId="0" applyFont="1"/>
    <xf numFmtId="0" fontId="11" fillId="0" borderId="0" xfId="0" applyFont="1"/>
    <xf numFmtId="0" fontId="12" fillId="0" borderId="0" xfId="0" applyFont="1"/>
    <xf numFmtId="0" fontId="6" fillId="0" borderId="0" xfId="0" applyFont="1"/>
    <xf numFmtId="0" fontId="5" fillId="0" borderId="0" xfId="0" applyFont="1"/>
    <xf numFmtId="0" fontId="5" fillId="0" borderId="0" xfId="0" applyFont="1" applyAlignment="1">
      <alignment horizontal="center"/>
    </xf>
    <xf numFmtId="0" fontId="4" fillId="0" borderId="0" xfId="0" applyFont="1"/>
    <xf numFmtId="0" fontId="7" fillId="0" borderId="0" xfId="0" applyFont="1" applyBorder="1" applyAlignment="1">
      <alignment horizontal="center"/>
    </xf>
    <xf numFmtId="0" fontId="3" fillId="0" borderId="0" xfId="0" applyFont="1"/>
    <xf numFmtId="1" fontId="0" fillId="0" borderId="7" xfId="0" applyNumberFormat="1" applyBorder="1" applyAlignment="1">
      <alignment horizontal="center"/>
    </xf>
    <xf numFmtId="1" fontId="0" fillId="0" borderId="0" xfId="0" applyNumberFormat="1" applyBorder="1" applyAlignment="1">
      <alignment horizontal="center"/>
    </xf>
    <xf numFmtId="1" fontId="0" fillId="0" borderId="19" xfId="0" applyNumberFormat="1" applyBorder="1" applyAlignment="1">
      <alignment horizontal="center"/>
    </xf>
    <xf numFmtId="0" fontId="0" fillId="0" borderId="19" xfId="0" applyBorder="1" applyAlignment="1">
      <alignment horizontal="center"/>
    </xf>
    <xf numFmtId="1" fontId="2" fillId="0" borderId="12" xfId="0" applyNumberFormat="1" applyFont="1" applyBorder="1"/>
    <xf numFmtId="1" fontId="2" fillId="0" borderId="18" xfId="0" applyNumberFormat="1" applyFont="1" applyBorder="1"/>
    <xf numFmtId="1" fontId="0" fillId="0" borderId="0" xfId="0" applyNumberFormat="1" applyBorder="1" applyAlignment="1"/>
    <xf numFmtId="1" fontId="0" fillId="0" borderId="5" xfId="0" applyNumberFormat="1" applyBorder="1" applyAlignment="1"/>
    <xf numFmtId="1" fontId="0" fillId="0" borderId="7" xfId="0" applyNumberFormat="1" applyBorder="1" applyAlignment="1"/>
    <xf numFmtId="1" fontId="0" fillId="0" borderId="8" xfId="0" applyNumberFormat="1" applyBorder="1" applyAlignment="1"/>
    <xf numFmtId="1" fontId="7" fillId="0" borderId="16" xfId="0" applyNumberFormat="1" applyFont="1" applyBorder="1" applyAlignment="1">
      <alignment horizontal="center" vertical="top" wrapText="1"/>
    </xf>
    <xf numFmtId="1" fontId="0" fillId="0" borderId="17" xfId="0" applyNumberFormat="1" applyBorder="1" applyAlignment="1">
      <alignment horizontal="center" vertical="top"/>
    </xf>
    <xf numFmtId="1" fontId="0" fillId="0" borderId="4" xfId="0" applyNumberFormat="1" applyBorder="1" applyAlignment="1">
      <alignment horizontal="center" vertical="top"/>
    </xf>
    <xf numFmtId="1" fontId="0" fillId="0" borderId="19" xfId="0" applyNumberFormat="1" applyBorder="1" applyAlignment="1">
      <alignment horizontal="center" vertical="top"/>
    </xf>
    <xf numFmtId="1" fontId="0" fillId="0" borderId="6" xfId="0" applyNumberFormat="1" applyBorder="1" applyAlignment="1">
      <alignment horizontal="center" vertical="top"/>
    </xf>
    <xf numFmtId="1" fontId="0" fillId="0" borderId="21" xfId="0" applyNumberFormat="1" applyBorder="1" applyAlignment="1">
      <alignment horizontal="center" vertical="top"/>
    </xf>
    <xf numFmtId="1" fontId="7" fillId="0" borderId="2" xfId="0" applyNumberFormat="1" applyFont="1" applyBorder="1" applyAlignment="1"/>
    <xf numFmtId="1" fontId="0" fillId="0" borderId="2" xfId="0" applyNumberFormat="1" applyBorder="1" applyAlignment="1"/>
    <xf numFmtId="1" fontId="0" fillId="0" borderId="23" xfId="0" applyNumberFormat="1" applyBorder="1" applyAlignment="1"/>
    <xf numFmtId="1" fontId="2" fillId="0" borderId="22" xfId="0" applyNumberFormat="1" applyFont="1" applyBorder="1" applyAlignment="1"/>
    <xf numFmtId="1" fontId="0" fillId="0" borderId="3" xfId="0" applyNumberFormat="1" applyBorder="1" applyAlignment="1"/>
    <xf numFmtId="1" fontId="2" fillId="0" borderId="1" xfId="0" applyNumberFormat="1" applyFont="1" applyBorder="1" applyAlignment="1"/>
    <xf numFmtId="1" fontId="2" fillId="0" borderId="15" xfId="0" applyNumberFormat="1" applyFont="1" applyBorder="1" applyAlignment="1">
      <alignment vertical="top" wrapText="1"/>
    </xf>
    <xf numFmtId="0" fontId="0" fillId="0" borderId="9" xfId="0" applyBorder="1" applyAlignment="1">
      <alignment vertical="top"/>
    </xf>
    <xf numFmtId="0" fontId="0" fillId="0" borderId="10" xfId="0" applyBorder="1" applyAlignment="1">
      <alignment vertical="top"/>
    </xf>
    <xf numFmtId="1" fontId="2" fillId="0" borderId="16" xfId="0" applyNumberFormat="1" applyFont="1" applyBorder="1" applyAlignment="1">
      <alignment horizontal="center" vertical="top" wrapText="1"/>
    </xf>
    <xf numFmtId="0" fontId="0" fillId="0" borderId="14" xfId="0" applyBorder="1" applyAlignment="1">
      <alignment vertical="top"/>
    </xf>
    <xf numFmtId="0" fontId="0" fillId="0" borderId="4" xfId="0" applyBorder="1" applyAlignment="1">
      <alignment vertical="top"/>
    </xf>
    <xf numFmtId="0" fontId="0" fillId="0" borderId="5" xfId="0" applyBorder="1" applyAlignment="1">
      <alignment vertical="top"/>
    </xf>
    <xf numFmtId="1" fontId="2" fillId="0" borderId="4" xfId="0" applyNumberFormat="1"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8" xfId="0" applyFont="1" applyBorder="1" applyAlignment="1">
      <alignment horizontal="center" vertical="top"/>
    </xf>
    <xf numFmtId="1" fontId="0" fillId="0" borderId="6" xfId="0" applyNumberFormat="1" applyBorder="1" applyAlignment="1"/>
    <xf numFmtId="1" fontId="4" fillId="0" borderId="16" xfId="0" applyNumberFormat="1" applyFont="1" applyBorder="1" applyAlignment="1">
      <alignment horizontal="center" vertical="top" wrapText="1"/>
    </xf>
    <xf numFmtId="1" fontId="0" fillId="0" borderId="14" xfId="0" applyNumberFormat="1" applyBorder="1" applyAlignment="1"/>
    <xf numFmtId="1" fontId="0" fillId="0" borderId="4" xfId="0" applyNumberFormat="1" applyBorder="1" applyAlignment="1"/>
    <xf numFmtId="1" fontId="0" fillId="0" borderId="13" xfId="0" applyNumberFormat="1" applyBorder="1" applyAlignment="1"/>
    <xf numFmtId="1" fontId="7" fillId="0" borderId="2" xfId="0" applyNumberFormat="1" applyFont="1" applyBorder="1" applyAlignment="1">
      <alignment horizontal="center"/>
    </xf>
    <xf numFmtId="1" fontId="0" fillId="0" borderId="2" xfId="0" applyNumberFormat="1" applyBorder="1" applyAlignment="1">
      <alignment horizontal="center"/>
    </xf>
    <xf numFmtId="1" fontId="0" fillId="0" borderId="0" xfId="0" applyNumberFormat="1" applyBorder="1" applyAlignment="1">
      <alignment horizontal="center"/>
    </xf>
    <xf numFmtId="1" fontId="0" fillId="0" borderId="7" xfId="0" applyNumberFormat="1" applyBorder="1" applyAlignment="1">
      <alignment horizontal="center"/>
    </xf>
    <xf numFmtId="1" fontId="0" fillId="0" borderId="19" xfId="0" applyNumberFormat="1" applyBorder="1" applyAlignment="1">
      <alignment horizontal="center"/>
    </xf>
    <xf numFmtId="1" fontId="0" fillId="0" borderId="21" xfId="0" applyNumberFormat="1" applyBorder="1" applyAlignment="1">
      <alignment horizontal="center"/>
    </xf>
    <xf numFmtId="1" fontId="4" fillId="0" borderId="15" xfId="0" applyNumberFormat="1" applyFont="1" applyBorder="1" applyAlignment="1">
      <alignment horizontal="center" vertical="top" wrapText="1"/>
    </xf>
    <xf numFmtId="1" fontId="0" fillId="0" borderId="9" xfId="0" applyNumberFormat="1" applyBorder="1" applyAlignment="1">
      <alignment horizontal="center" vertical="top"/>
    </xf>
    <xf numFmtId="1" fontId="0" fillId="0" borderId="10" xfId="0" applyNumberFormat="1" applyBorder="1" applyAlignment="1">
      <alignment horizontal="center" vertical="top"/>
    </xf>
    <xf numFmtId="1" fontId="0" fillId="2" borderId="11" xfId="0" applyNumberFormat="1" applyFill="1" applyBorder="1" applyAlignment="1"/>
    <xf numFmtId="1" fontId="0" fillId="0" borderId="25" xfId="0" applyNumberFormat="1" applyBorder="1" applyAlignment="1"/>
    <xf numFmtId="0" fontId="0" fillId="0" borderId="0" xfId="0" applyBorder="1" applyAlignment="1"/>
    <xf numFmtId="0" fontId="0" fillId="0" borderId="0" xfId="0" applyBorder="1" applyAlignment="1">
      <alignment horizontal="center"/>
    </xf>
    <xf numFmtId="0" fontId="0" fillId="0" borderId="19" xfId="0" applyBorder="1" applyAlignment="1">
      <alignment horizontal="center"/>
    </xf>
    <xf numFmtId="0" fontId="7" fillId="0" borderId="16" xfId="0" applyFont="1" applyBorder="1" applyAlignment="1"/>
    <xf numFmtId="0" fontId="0" fillId="0" borderId="13" xfId="0" applyBorder="1" applyAlignment="1"/>
    <xf numFmtId="0" fontId="0" fillId="0" borderId="4" xfId="0" applyBorder="1" applyAlignment="1"/>
    <xf numFmtId="0" fontId="0" fillId="0" borderId="0" xfId="0" applyAlignment="1"/>
    <xf numFmtId="0" fontId="0" fillId="0" borderId="31" xfId="0" applyBorder="1" applyAlignment="1"/>
    <xf numFmtId="0" fontId="0" fillId="0" borderId="25" xfId="0" applyBorder="1" applyAlignment="1"/>
    <xf numFmtId="0" fontId="7" fillId="0" borderId="12" xfId="0" applyFont="1"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9" xfId="0" applyBorder="1" applyAlignment="1"/>
    <xf numFmtId="164" fontId="0" fillId="0" borderId="0" xfId="0" applyNumberFormat="1" applyBorder="1" applyAlignment="1">
      <alignment horizontal="left"/>
    </xf>
    <xf numFmtId="164" fontId="0" fillId="0" borderId="19" xfId="0" applyNumberFormat="1"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11" xfId="0" applyBorder="1" applyAlignment="1"/>
    <xf numFmtId="0" fontId="0" fillId="0" borderId="28" xfId="0" applyBorder="1" applyAlignment="1"/>
    <xf numFmtId="0" fontId="0" fillId="0" borderId="18" xfId="0" applyBorder="1" applyAlignment="1"/>
    <xf numFmtId="0" fontId="0" fillId="0" borderId="24" xfId="0" applyBorder="1" applyAlignment="1"/>
    <xf numFmtId="0" fontId="7" fillId="0" borderId="12" xfId="0" applyFont="1" applyBorder="1" applyAlignment="1"/>
    <xf numFmtId="0" fontId="0" fillId="0" borderId="25" xfId="0" applyBorder="1" applyAlignment="1">
      <alignment horizontal="center"/>
    </xf>
    <xf numFmtId="0" fontId="0" fillId="0" borderId="7" xfId="0" applyBorder="1" applyAlignment="1"/>
    <xf numFmtId="0" fontId="0" fillId="0" borderId="21" xfId="0" applyBorder="1" applyAlignment="1"/>
    <xf numFmtId="0" fontId="7" fillId="0" borderId="18" xfId="0" applyFont="1" applyBorder="1" applyAlignment="1">
      <alignment horizontal="center"/>
    </xf>
    <xf numFmtId="0" fontId="13" fillId="0" borderId="12" xfId="0" applyFont="1"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0" xfId="0" applyBorder="1" applyAlignment="1"/>
    <xf numFmtId="0" fontId="0" fillId="0" borderId="26" xfId="0" applyBorder="1" applyAlignment="1"/>
    <xf numFmtId="0" fontId="0" fillId="0" borderId="18" xfId="0" applyBorder="1" applyAlignment="1">
      <alignment horizontal="center"/>
    </xf>
    <xf numFmtId="0" fontId="0" fillId="0" borderId="24" xfId="0" applyBorder="1" applyAlignment="1">
      <alignment horizontal="center"/>
    </xf>
    <xf numFmtId="0" fontId="0" fillId="0" borderId="29" xfId="0" applyBorder="1" applyAlignment="1"/>
    <xf numFmtId="0" fontId="0" fillId="0" borderId="30" xfId="0" applyBorder="1" applyAlignment="1"/>
    <xf numFmtId="0" fontId="0" fillId="0" borderId="26" xfId="0" applyBorder="1" applyAlignment="1">
      <alignment horizont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50800</xdr:colOff>
      <xdr:row>38</xdr:row>
      <xdr:rowOff>146479</xdr:rowOff>
    </xdr:from>
    <xdr:to>
      <xdr:col>12</xdr:col>
      <xdr:colOff>939800</xdr:colOff>
      <xdr:row>43</xdr:row>
      <xdr:rowOff>137454</xdr:rowOff>
    </xdr:to>
    <xdr:pic>
      <xdr:nvPicPr>
        <xdr:cNvPr id="5" name="Picture 4"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741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3" name="Picture 2"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4" name="Picture 3"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6" name="Picture 5"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17" name="Picture 16"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18" name="Picture 17"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19" name="Picture 18"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20" name="Picture 19"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21" name="Picture 20"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22" name="Picture 21"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23" name="Picture 22"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24" name="Picture 23"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25" name="Picture 24"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twoCellAnchor editAs="oneCell">
    <xdr:from>
      <xdr:col>11</xdr:col>
      <xdr:colOff>50800</xdr:colOff>
      <xdr:row>38</xdr:row>
      <xdr:rowOff>146479</xdr:rowOff>
    </xdr:from>
    <xdr:to>
      <xdr:col>12</xdr:col>
      <xdr:colOff>939800</xdr:colOff>
      <xdr:row>43</xdr:row>
      <xdr:rowOff>137454</xdr:rowOff>
    </xdr:to>
    <xdr:pic>
      <xdr:nvPicPr>
        <xdr:cNvPr id="26" name="Picture 25" descr="1280x1024 copy.jpg"/>
        <xdr:cNvPicPr>
          <a:picLocks noChangeAspect="1"/>
        </xdr:cNvPicPr>
      </xdr:nvPicPr>
      <xdr:blipFill>
        <a:blip xmlns:r="http://schemas.openxmlformats.org/officeDocument/2006/relationships" r:embed="rId1"/>
        <a:srcRect l="5625" t="1406" r="5063" b="16875"/>
        <a:stretch>
          <a:fillRect/>
        </a:stretch>
      </xdr:blipFill>
      <xdr:spPr>
        <a:xfrm>
          <a:off x="7594600" y="5886879"/>
          <a:ext cx="1028700" cy="752975"/>
        </a:xfrm>
        <a:prstGeom prst="rect">
          <a:avLst/>
        </a:prstGeom>
        <a:blipFill rotWithShape="1">
          <a:blip xmlns:r="http://schemas.openxmlformats.org/officeDocument/2006/relationships" r:embed="rId1">
            <a:alphaModFix amt="0"/>
          </a:blip>
          <a:stretch>
            <a:fillRect/>
          </a:stretch>
        </a:blip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T45"/>
  <sheetViews>
    <sheetView tabSelected="1" view="pageLayout" zoomScale="125" workbookViewId="0">
      <selection activeCell="F5" sqref="F5"/>
    </sheetView>
  </sheetViews>
  <sheetFormatPr baseColWidth="10" defaultRowHeight="13"/>
  <cols>
    <col min="1" max="1" width="12.28515625" customWidth="1"/>
    <col min="2" max="2" width="1.5703125" customWidth="1"/>
    <col min="4" max="4" width="12.28515625" customWidth="1"/>
    <col min="5" max="5" width="1.5703125" customWidth="1"/>
    <col min="7" max="7" width="12.28515625" customWidth="1"/>
    <col min="8" max="8" width="1.5703125" customWidth="1"/>
    <col min="10" max="11" width="5.5703125" customWidth="1"/>
    <col min="12" max="12" width="1.5703125" customWidth="1"/>
  </cols>
  <sheetData>
    <row r="1" spans="1:20" ht="14" customHeight="1" thickTop="1">
      <c r="A1" s="62" t="s">
        <v>20</v>
      </c>
      <c r="B1" s="95" t="s">
        <v>21</v>
      </c>
      <c r="C1" s="95"/>
      <c r="D1" s="95"/>
      <c r="E1" s="93"/>
      <c r="F1" s="80" t="s">
        <v>1177</v>
      </c>
      <c r="G1" s="83" t="s">
        <v>22</v>
      </c>
      <c r="H1" s="84"/>
      <c r="I1" s="102" t="s">
        <v>1119</v>
      </c>
      <c r="J1" s="92" t="s">
        <v>1120</v>
      </c>
      <c r="K1" s="93"/>
      <c r="L1" s="68" t="s">
        <v>629</v>
      </c>
      <c r="M1" s="69"/>
      <c r="N1" t="s">
        <v>730</v>
      </c>
      <c r="O1" t="str">
        <f>LOOKUP(O10,CharPts!E17:E22,CharPts!F17:F22)</f>
        <v>Really Big Damn Hero</v>
      </c>
    </row>
    <row r="2" spans="1:20">
      <c r="A2" s="63" t="s">
        <v>23</v>
      </c>
      <c r="B2" s="64" t="s">
        <v>24</v>
      </c>
      <c r="C2" s="64"/>
      <c r="D2" s="64"/>
      <c r="E2" s="65"/>
      <c r="F2" s="81"/>
      <c r="G2" s="85"/>
      <c r="H2" s="86"/>
      <c r="I2" s="103"/>
      <c r="J2" s="94"/>
      <c r="K2" s="65"/>
      <c r="L2" s="70"/>
      <c r="M2" s="71"/>
    </row>
    <row r="3" spans="1:20">
      <c r="A3" s="63" t="s">
        <v>25</v>
      </c>
      <c r="B3" s="64" t="s">
        <v>26</v>
      </c>
      <c r="C3" s="64"/>
      <c r="D3" s="64"/>
      <c r="E3" s="65"/>
      <c r="F3" s="81"/>
      <c r="G3" s="87">
        <f>F10</f>
        <v>14</v>
      </c>
      <c r="H3" s="88"/>
      <c r="I3" s="103"/>
      <c r="J3" s="94"/>
      <c r="K3" s="65"/>
      <c r="L3" s="70"/>
      <c r="M3" s="71"/>
      <c r="N3" t="s">
        <v>1128</v>
      </c>
    </row>
    <row r="4" spans="1:20">
      <c r="A4" s="13"/>
      <c r="B4" s="66"/>
      <c r="C4" s="66"/>
      <c r="D4" s="66"/>
      <c r="E4" s="67"/>
      <c r="F4" s="82"/>
      <c r="G4" s="89"/>
      <c r="H4" s="90"/>
      <c r="I4" s="104"/>
      <c r="J4" s="91"/>
      <c r="K4" s="67"/>
      <c r="L4" s="72"/>
      <c r="M4" s="73"/>
    </row>
    <row r="5" spans="1:20" ht="4" customHeight="1">
      <c r="A5" s="23"/>
      <c r="B5" s="21"/>
      <c r="C5" s="21"/>
      <c r="D5" s="21"/>
      <c r="E5" s="21"/>
      <c r="F5" s="21"/>
      <c r="G5" s="21"/>
      <c r="H5" s="21"/>
      <c r="I5" s="21"/>
      <c r="J5" s="21"/>
      <c r="K5" s="21"/>
      <c r="L5" s="21"/>
      <c r="M5" s="24"/>
    </row>
    <row r="6" spans="1:20">
      <c r="A6" s="77" t="s">
        <v>27</v>
      </c>
      <c r="B6" s="75"/>
      <c r="C6" s="78"/>
      <c r="D6" s="79" t="s">
        <v>106</v>
      </c>
      <c r="E6" s="75"/>
      <c r="F6" s="78"/>
      <c r="G6" s="79" t="s">
        <v>107</v>
      </c>
      <c r="H6" s="75"/>
      <c r="I6" s="74" t="s">
        <v>272</v>
      </c>
      <c r="J6" s="74"/>
      <c r="K6" s="74" t="s">
        <v>268</v>
      </c>
      <c r="L6" s="75"/>
      <c r="M6" s="76"/>
      <c r="N6" t="s">
        <v>557</v>
      </c>
      <c r="O6">
        <f>SUM(Q7:Q12)+SUM(S7:S11)-SUM(T7:T11)</f>
        <v>54</v>
      </c>
      <c r="S6" t="s">
        <v>728</v>
      </c>
      <c r="T6" t="s">
        <v>729</v>
      </c>
    </row>
    <row r="7" spans="1:20">
      <c r="A7" s="14" t="s">
        <v>108</v>
      </c>
      <c r="B7" s="6" t="s">
        <v>109</v>
      </c>
      <c r="C7" s="36">
        <v>12</v>
      </c>
      <c r="D7" s="94" t="s">
        <v>622</v>
      </c>
      <c r="E7" s="64"/>
      <c r="F7" s="7" t="str">
        <f>B7&amp;C7&amp;"+"&amp;N3</f>
        <v>d12+d12+d4</v>
      </c>
      <c r="G7" s="94" t="s">
        <v>110</v>
      </c>
      <c r="H7" s="64"/>
      <c r="I7" s="98" t="str">
        <f>IF(G7=0,"",LOOKUP(G7,Armor!A2:A33,Armor!B2:B33))</f>
        <v>1W (+8W=Stun)</v>
      </c>
      <c r="J7" s="98"/>
      <c r="K7" s="98" t="str">
        <f>IF(G7=0,"",LOOKUP(G7,Armor!A2:A33,Armor!C2:C33))</f>
        <v>-</v>
      </c>
      <c r="L7" s="98"/>
      <c r="M7" s="100"/>
      <c r="N7" s="44"/>
      <c r="Q7">
        <f>LOOKUP(C7,CharPts!$A$2:$A$12,CharPts!$B$2:$B$12)</f>
        <v>12</v>
      </c>
      <c r="S7">
        <f>Back!G2</f>
        <v>4</v>
      </c>
      <c r="T7">
        <f>Back!P2</f>
        <v>2</v>
      </c>
    </row>
    <row r="8" spans="1:20">
      <c r="A8" s="14" t="s">
        <v>111</v>
      </c>
      <c r="B8" s="6" t="s">
        <v>112</v>
      </c>
      <c r="C8" s="36">
        <v>8</v>
      </c>
      <c r="D8" s="94" t="s">
        <v>0</v>
      </c>
      <c r="E8" s="64"/>
      <c r="F8" s="7" t="str">
        <f>B8&amp;C8&amp;"+"&amp;B8&amp;C8</f>
        <v>d8+d8</v>
      </c>
      <c r="G8" s="91" t="s">
        <v>1</v>
      </c>
      <c r="H8" s="66"/>
      <c r="I8" s="99" t="str">
        <f>IF(G8=0,"",LOOKUP(G8,Armor!A2:A33,Armor!B2:B33))</f>
        <v>4W (+8W=Stun)</v>
      </c>
      <c r="J8" s="99"/>
      <c r="K8" s="99" t="str">
        <f>IF(G8=0,"",LOOKUP(G8,Armor!A2:A33,Armor!C2:C33))</f>
        <v>-1 Agility</v>
      </c>
      <c r="L8" s="99"/>
      <c r="M8" s="101"/>
      <c r="N8" t="s">
        <v>553</v>
      </c>
      <c r="O8" s="44">
        <f>SUM(N15:Q44)</f>
        <v>118</v>
      </c>
      <c r="Q8">
        <f>LOOKUP(C8,CharPts!$A$2:$A$12,CharPts!$B$2:$B$12)</f>
        <v>8</v>
      </c>
      <c r="S8">
        <f>Back!G3</f>
        <v>2</v>
      </c>
      <c r="T8">
        <f>Back!P3</f>
        <v>4</v>
      </c>
    </row>
    <row r="9" spans="1:20">
      <c r="A9" s="14" t="s">
        <v>509</v>
      </c>
      <c r="B9" s="6" t="s">
        <v>2</v>
      </c>
      <c r="C9" s="36">
        <v>8</v>
      </c>
      <c r="D9" s="94" t="s">
        <v>3</v>
      </c>
      <c r="E9" s="64"/>
      <c r="F9" s="59" t="str">
        <f>B9&amp;C9&amp;"+"&amp;B9&amp;C12</f>
        <v>d8+d6</v>
      </c>
      <c r="G9" s="79" t="s">
        <v>4</v>
      </c>
      <c r="H9" s="75"/>
      <c r="I9" s="8" t="s">
        <v>417</v>
      </c>
      <c r="J9" s="96" t="s">
        <v>56</v>
      </c>
      <c r="K9" s="97"/>
      <c r="L9" s="75"/>
      <c r="M9" s="15" t="s">
        <v>219</v>
      </c>
      <c r="Q9">
        <f>LOOKUP(C9,CharPts!$A$2:$A$12,CharPts!$B$2:$B$12)</f>
        <v>8</v>
      </c>
      <c r="S9">
        <f>Back!G4</f>
        <v>4</v>
      </c>
      <c r="T9">
        <f>Back!P4</f>
        <v>2</v>
      </c>
    </row>
    <row r="10" spans="1:20">
      <c r="A10" s="14" t="s">
        <v>5</v>
      </c>
      <c r="B10" s="6" t="s">
        <v>2</v>
      </c>
      <c r="C10" s="36">
        <v>12</v>
      </c>
      <c r="D10" s="94" t="s">
        <v>22</v>
      </c>
      <c r="E10" s="64"/>
      <c r="F10" s="59">
        <f>C9+C12</f>
        <v>14</v>
      </c>
      <c r="G10" s="94" t="s">
        <v>6</v>
      </c>
      <c r="H10" s="64"/>
      <c r="I10" s="9" t="str">
        <f>IF(G10=0,"",LOOKUP(G10,Weapons!$A$2:$A$109,Weapons!$B$2:$B$109))</f>
        <v>NA</v>
      </c>
      <c r="J10" s="98" t="str">
        <f>IF(G10=0,"",LOOKUP(G10,Weapons!$A$2:$A$109,Weapons!$C$2:$C$109))</f>
        <v>Melee</v>
      </c>
      <c r="K10" s="98"/>
      <c r="L10" s="98"/>
      <c r="M10" s="16" t="str">
        <f>IF(G10=0,"",LOOKUP(G10,Weapons!$A$2:$A$109,Weapons!$D$2:$D$109))</f>
        <v>d4 B</v>
      </c>
      <c r="N10" t="s">
        <v>550</v>
      </c>
      <c r="O10" s="44">
        <f>O6+O8</f>
        <v>172</v>
      </c>
      <c r="Q10">
        <f>LOOKUP(C10,CharPts!$A$2:$A$12,CharPts!$B$2:$B$12)</f>
        <v>12</v>
      </c>
      <c r="S10">
        <f>Back!G5</f>
        <v>2</v>
      </c>
      <c r="T10">
        <f>Back!P5</f>
        <v>2</v>
      </c>
    </row>
    <row r="11" spans="1:20">
      <c r="A11" s="14" t="s">
        <v>7</v>
      </c>
      <c r="B11" s="6" t="s">
        <v>2</v>
      </c>
      <c r="C11" s="36">
        <v>6</v>
      </c>
      <c r="D11" s="94" t="s">
        <v>8</v>
      </c>
      <c r="E11" s="64"/>
      <c r="F11" s="59">
        <f>F10/2</f>
        <v>7</v>
      </c>
      <c r="G11" s="94" t="s">
        <v>9</v>
      </c>
      <c r="H11" s="64"/>
      <c r="I11" s="9" t="str">
        <f>IF(G11=0,"",LOOKUP(G11,Weapons!$A$2:$A$109,Weapons!$B$2:$B$109))</f>
        <v>3(35)*</v>
      </c>
      <c r="J11" s="98" t="str">
        <f>IF(G11=0,"",LOOKUP(G11,Weapons!$A$2:$A$109,Weapons!$C$2:$C$109))</f>
        <v>50'</v>
      </c>
      <c r="K11" s="98"/>
      <c r="L11" s="98"/>
      <c r="M11" s="16" t="str">
        <f>IF(G11=0,"",LOOKUP(G11,Weapons!$A$2:$A$109,Weapons!$D$2:$D$109))</f>
        <v>d6 W</v>
      </c>
      <c r="Q11">
        <f>LOOKUP(C11,CharPts!$A$2:$A$12,CharPts!$B$2:$B$12)</f>
        <v>6</v>
      </c>
      <c r="S11">
        <f>Back!G6</f>
        <v>2</v>
      </c>
      <c r="T11">
        <f>Back!P6</f>
        <v>2</v>
      </c>
    </row>
    <row r="12" spans="1:20">
      <c r="A12" s="13" t="s">
        <v>10</v>
      </c>
      <c r="B12" s="10" t="s">
        <v>2</v>
      </c>
      <c r="C12" s="37">
        <v>6</v>
      </c>
      <c r="D12" s="91" t="s">
        <v>11</v>
      </c>
      <c r="E12" s="66"/>
      <c r="F12" s="58" t="s">
        <v>12</v>
      </c>
      <c r="G12" s="91" t="s">
        <v>13</v>
      </c>
      <c r="H12" s="66"/>
      <c r="I12" s="11" t="str">
        <f>IF(G12=0,"",LOOKUP(G12,Weapons!$A$2:$A$109,Weapons!$B$2:$B$109))</f>
        <v>NA</v>
      </c>
      <c r="J12" s="99" t="str">
        <f>IF(G12=0,"",LOOKUP(G12,Weapons!$A$2:$A$109,Weapons!$C$2:$C$109))</f>
        <v>Melee</v>
      </c>
      <c r="K12" s="99"/>
      <c r="L12" s="99"/>
      <c r="M12" s="17" t="str">
        <f>IF(G12=0,"",LOOKUP(G12,Weapons!$A$2:$A$109,Weapons!$D$2:$D$109))</f>
        <v>d4 W</v>
      </c>
      <c r="Q12">
        <f>LOOKUP(C12,CharPts!$A$2:$A$12,CharPts!$B$2:$B$12)</f>
        <v>6</v>
      </c>
    </row>
    <row r="13" spans="1:20" ht="4" customHeight="1">
      <c r="A13" s="23"/>
      <c r="B13" s="21"/>
      <c r="C13" s="38"/>
      <c r="D13" s="21"/>
      <c r="E13" s="21"/>
      <c r="F13" s="22"/>
      <c r="G13" s="21"/>
      <c r="H13" s="21"/>
      <c r="I13" s="21"/>
      <c r="J13" s="105"/>
      <c r="K13" s="105"/>
      <c r="L13" s="21"/>
      <c r="M13" s="24"/>
    </row>
    <row r="14" spans="1:20" ht="12" customHeight="1">
      <c r="A14" s="18" t="s">
        <v>623</v>
      </c>
      <c r="B14" s="12"/>
      <c r="C14" s="39"/>
      <c r="D14" s="12"/>
      <c r="E14" s="12"/>
      <c r="F14" s="39"/>
      <c r="G14" s="12"/>
      <c r="H14" s="12"/>
      <c r="I14" s="39"/>
      <c r="J14" s="75"/>
      <c r="K14" s="75"/>
      <c r="L14" s="12"/>
      <c r="M14" s="42"/>
    </row>
    <row r="15" spans="1:20" ht="12" customHeight="1">
      <c r="A15" s="14" t="s">
        <v>63</v>
      </c>
      <c r="B15" s="6" t="str">
        <f>IF(C15&gt;0,"d","")</f>
        <v/>
      </c>
      <c r="C15" s="40"/>
      <c r="D15" s="6" t="s">
        <v>64</v>
      </c>
      <c r="E15" s="6" t="str">
        <f>IF(F15&gt;0,"d","")</f>
        <v>d</v>
      </c>
      <c r="F15" s="40">
        <v>6</v>
      </c>
      <c r="G15" s="6" t="s">
        <v>65</v>
      </c>
      <c r="H15" s="6" t="str">
        <f>IF(I15&gt;0,"d","")</f>
        <v/>
      </c>
      <c r="I15" s="40"/>
      <c r="J15" s="64" t="s">
        <v>342</v>
      </c>
      <c r="K15" s="64"/>
      <c r="L15" s="6" t="str">
        <f>IF(M15&gt;0,"d","")</f>
        <v>d</v>
      </c>
      <c r="M15" s="43">
        <v>6</v>
      </c>
      <c r="N15" s="44">
        <f>C15</f>
        <v>0</v>
      </c>
      <c r="O15" s="44">
        <f>F15</f>
        <v>6</v>
      </c>
      <c r="P15" s="44">
        <f>I15</f>
        <v>0</v>
      </c>
      <c r="Q15" s="44">
        <f>M15</f>
        <v>6</v>
      </c>
    </row>
    <row r="16" spans="1:20" ht="12" customHeight="1">
      <c r="A16" s="14"/>
      <c r="B16" s="6" t="str">
        <f>IF(A16&gt;0,"d","")</f>
        <v/>
      </c>
      <c r="C16" s="40"/>
      <c r="D16" s="6" t="s">
        <v>66</v>
      </c>
      <c r="E16" s="6" t="str">
        <f>IF(D16&gt;0,"d","")</f>
        <v>d</v>
      </c>
      <c r="F16" s="40">
        <v>12</v>
      </c>
      <c r="G16" s="6"/>
      <c r="H16" s="6" t="str">
        <f>IF(G16&gt;0,"d","")</f>
        <v/>
      </c>
      <c r="I16" s="40"/>
      <c r="J16" s="64"/>
      <c r="K16" s="64"/>
      <c r="L16" s="6" t="str">
        <f>IF(J16&gt;0,"d","")</f>
        <v/>
      </c>
      <c r="M16" s="43"/>
      <c r="N16">
        <f>LOOKUP(C16,CharPts!$A$22:$A$31,CharPts!$B$22:$B$31)</f>
        <v>0</v>
      </c>
      <c r="O16">
        <f>LOOKUP(F16,CharPts!$A$22:$A$31,CharPts!$B$22:$B$31)</f>
        <v>6</v>
      </c>
      <c r="P16">
        <f>LOOKUP(I16,CharPts!$A$22:$A$31,CharPts!$B$22:$B$31)</f>
        <v>0</v>
      </c>
      <c r="Q16">
        <f>LOOKUP(M16,CharPts!$A$22:$A$31,CharPts!$B$22:$B$31)</f>
        <v>0</v>
      </c>
    </row>
    <row r="17" spans="1:17" ht="12" customHeight="1">
      <c r="A17" s="14"/>
      <c r="B17" s="6" t="str">
        <f t="shared" ref="B17:B18" si="0">IF(A17&gt;0,"d","")</f>
        <v/>
      </c>
      <c r="C17" s="40"/>
      <c r="D17" s="6" t="s">
        <v>67</v>
      </c>
      <c r="E17" s="6" t="str">
        <f t="shared" ref="E17:E18" si="1">IF(D17&gt;0,"d","")</f>
        <v>d</v>
      </c>
      <c r="F17" s="40">
        <v>12</v>
      </c>
      <c r="G17" s="6"/>
      <c r="H17" s="6" t="str">
        <f t="shared" ref="H17:H18" si="2">IF(G17&gt;0,"d","")</f>
        <v/>
      </c>
      <c r="I17" s="40"/>
      <c r="J17" s="64"/>
      <c r="K17" s="64"/>
      <c r="L17" s="6" t="str">
        <f>IF(J17&gt;0,"d","")</f>
        <v/>
      </c>
      <c r="M17" s="43"/>
      <c r="N17">
        <f>LOOKUP(C17,CharPts!$A$22:$A$31,CharPts!$B$22:$B$31)</f>
        <v>0</v>
      </c>
      <c r="O17">
        <f>LOOKUP(F17,CharPts!$A$22:$A$31,CharPts!$B$22:$B$31)</f>
        <v>6</v>
      </c>
      <c r="P17">
        <f>LOOKUP(I17,CharPts!$A$22:$A$31,CharPts!$B$22:$B$31)</f>
        <v>0</v>
      </c>
      <c r="Q17">
        <f>LOOKUP(M17,CharPts!$A$22:$A$31,CharPts!$B$22:$B$31)</f>
        <v>0</v>
      </c>
    </row>
    <row r="18" spans="1:17" ht="12" customHeight="1">
      <c r="A18" s="14"/>
      <c r="B18" s="6" t="str">
        <f t="shared" si="0"/>
        <v/>
      </c>
      <c r="C18" s="40"/>
      <c r="D18" s="6"/>
      <c r="E18" s="6" t="str">
        <f t="shared" si="1"/>
        <v/>
      </c>
      <c r="F18" s="40"/>
      <c r="G18" s="6"/>
      <c r="H18" s="6" t="str">
        <f t="shared" si="2"/>
        <v/>
      </c>
      <c r="I18" s="40"/>
      <c r="J18" s="64"/>
      <c r="K18" s="64"/>
      <c r="L18" s="6" t="str">
        <f>IF(J18&gt;0,"d","")</f>
        <v/>
      </c>
      <c r="M18" s="43"/>
      <c r="N18">
        <f>LOOKUP(C18,CharPts!$A$22:$A$31,CharPts!$B$22:$B$31)</f>
        <v>0</v>
      </c>
      <c r="O18">
        <f>LOOKUP(F18,CharPts!$A$22:$A$31,CharPts!$B$22:$B$31)</f>
        <v>0</v>
      </c>
      <c r="P18">
        <f>LOOKUP(I18,CharPts!$A$22:$A$31,CharPts!$B$22:$B$31)</f>
        <v>0</v>
      </c>
      <c r="Q18">
        <f>LOOKUP(M18,CharPts!$A$22:$A$31,CharPts!$B$22:$B$31)</f>
        <v>0</v>
      </c>
    </row>
    <row r="19" spans="1:17" ht="12" customHeight="1">
      <c r="A19" s="14"/>
      <c r="B19" s="6" t="str">
        <f>IF(A19&gt;0,"d","")</f>
        <v/>
      </c>
      <c r="C19" s="40"/>
      <c r="D19" s="6"/>
      <c r="E19" s="6" t="str">
        <f>IF(D19&gt;0,"d","")</f>
        <v/>
      </c>
      <c r="F19" s="40"/>
      <c r="G19" s="6"/>
      <c r="H19" s="6" t="str">
        <f>IF(G19&gt;0,"d","")</f>
        <v/>
      </c>
      <c r="I19" s="40"/>
      <c r="J19" s="64"/>
      <c r="K19" s="64"/>
      <c r="L19" s="6" t="str">
        <f>IF(J19&gt;0,"d","")</f>
        <v/>
      </c>
      <c r="M19" s="43"/>
    </row>
    <row r="20" spans="1:17" ht="12" customHeight="1">
      <c r="A20" s="14" t="s">
        <v>68</v>
      </c>
      <c r="B20" s="6" t="str">
        <f>IF(C20&gt;0,"d","")</f>
        <v/>
      </c>
      <c r="C20" s="40"/>
      <c r="D20" s="6" t="s">
        <v>370</v>
      </c>
      <c r="E20" s="6" t="str">
        <f>IF(F20&gt;0,"d","")</f>
        <v>d</v>
      </c>
      <c r="F20" s="40">
        <v>6</v>
      </c>
      <c r="G20" s="6" t="s">
        <v>779</v>
      </c>
      <c r="H20" s="6" t="str">
        <f>IF(I20&gt;0,"d","")</f>
        <v>d</v>
      </c>
      <c r="I20" s="40">
        <v>6</v>
      </c>
      <c r="J20" s="64" t="s">
        <v>780</v>
      </c>
      <c r="K20" s="64"/>
      <c r="L20" s="6" t="str">
        <f>IF(M20&gt;0,"d","")</f>
        <v/>
      </c>
      <c r="M20" s="43"/>
      <c r="N20" s="44">
        <f>C20</f>
        <v>0</v>
      </c>
      <c r="O20" s="44">
        <f>F20</f>
        <v>6</v>
      </c>
      <c r="P20" s="44">
        <f>I20</f>
        <v>6</v>
      </c>
      <c r="Q20" s="44">
        <f>M20</f>
        <v>0</v>
      </c>
    </row>
    <row r="21" spans="1:17" ht="12" customHeight="1">
      <c r="A21" s="14"/>
      <c r="B21" s="6" t="str">
        <f>IF(A21&gt;0,"d","")</f>
        <v/>
      </c>
      <c r="C21" s="40"/>
      <c r="D21" s="6"/>
      <c r="E21" s="6" t="str">
        <f>IF(D21&gt;0,"d","")</f>
        <v/>
      </c>
      <c r="F21" s="40"/>
      <c r="G21" s="6"/>
      <c r="H21" s="6" t="str">
        <f>IF(G21&gt;0,"d","")</f>
        <v/>
      </c>
      <c r="I21" s="40"/>
      <c r="J21" s="64"/>
      <c r="K21" s="64"/>
      <c r="L21" s="6" t="str">
        <f>IF(J21&gt;0,"d","")</f>
        <v/>
      </c>
      <c r="M21" s="43"/>
      <c r="N21">
        <f>LOOKUP(C21,CharPts!$A$22:$A$31,CharPts!$B$22:$B$31)</f>
        <v>0</v>
      </c>
      <c r="O21">
        <f>LOOKUP(F21,CharPts!$A$22:$A$31,CharPts!$B$22:$B$31)</f>
        <v>0</v>
      </c>
      <c r="P21">
        <f>LOOKUP(I21,CharPts!$A$22:$A$31,CharPts!$B$22:$B$31)</f>
        <v>0</v>
      </c>
      <c r="Q21">
        <f>LOOKUP(M21,CharPts!$A$22:$A$31,CharPts!$B$22:$B$31)</f>
        <v>0</v>
      </c>
    </row>
    <row r="22" spans="1:17" ht="12" customHeight="1">
      <c r="A22" s="14"/>
      <c r="B22" s="6" t="str">
        <f t="shared" ref="B22:B23" si="3">IF(A22&gt;0,"d","")</f>
        <v/>
      </c>
      <c r="C22" s="40"/>
      <c r="D22" s="6"/>
      <c r="E22" s="6" t="str">
        <f t="shared" ref="E22:E23" si="4">IF(D22&gt;0,"d","")</f>
        <v/>
      </c>
      <c r="F22" s="40"/>
      <c r="G22" s="6"/>
      <c r="H22" s="6" t="str">
        <f t="shared" ref="H22:H23" si="5">IF(G22&gt;0,"d","")</f>
        <v/>
      </c>
      <c r="I22" s="40"/>
      <c r="J22" s="64"/>
      <c r="K22" s="64"/>
      <c r="L22" s="6" t="str">
        <f>IF(J22&gt;0,"d","")</f>
        <v/>
      </c>
      <c r="M22" s="43"/>
      <c r="N22">
        <f>LOOKUP(C22,CharPts!$A$22:$A$31,CharPts!$B$22:$B$31)</f>
        <v>0</v>
      </c>
      <c r="O22">
        <f>LOOKUP(F22,CharPts!$A$22:$A$31,CharPts!$B$22:$B$31)</f>
        <v>0</v>
      </c>
      <c r="P22">
        <f>LOOKUP(I22,CharPts!$A$22:$A$31,CharPts!$B$22:$B$31)</f>
        <v>0</v>
      </c>
      <c r="Q22">
        <f>LOOKUP(M22,CharPts!$A$22:$A$31,CharPts!$B$22:$B$31)</f>
        <v>0</v>
      </c>
    </row>
    <row r="23" spans="1:17" ht="12" customHeight="1">
      <c r="A23" s="14"/>
      <c r="B23" s="6" t="str">
        <f t="shared" si="3"/>
        <v/>
      </c>
      <c r="C23" s="40"/>
      <c r="D23" s="6"/>
      <c r="E23" s="6" t="str">
        <f t="shared" si="4"/>
        <v/>
      </c>
      <c r="F23" s="40"/>
      <c r="G23" s="6"/>
      <c r="H23" s="6" t="str">
        <f t="shared" si="5"/>
        <v/>
      </c>
      <c r="I23" s="40"/>
      <c r="J23" s="64"/>
      <c r="K23" s="64"/>
      <c r="L23" s="6" t="str">
        <f>IF(J23&gt;0,"d","")</f>
        <v/>
      </c>
      <c r="M23" s="43"/>
      <c r="N23">
        <f>LOOKUP(C23,CharPts!$A$22:$A$31,CharPts!$B$22:$B$31)</f>
        <v>0</v>
      </c>
      <c r="O23">
        <f>LOOKUP(F23,CharPts!$A$22:$A$31,CharPts!$B$22:$B$31)</f>
        <v>0</v>
      </c>
      <c r="P23">
        <f>LOOKUP(I23,CharPts!$A$22:$A$31,CharPts!$B$22:$B$31)</f>
        <v>0</v>
      </c>
      <c r="Q23">
        <f>LOOKUP(M23,CharPts!$A$22:$A$31,CharPts!$B$22:$B$31)</f>
        <v>0</v>
      </c>
    </row>
    <row r="24" spans="1:17" ht="12" customHeight="1">
      <c r="A24" s="14"/>
      <c r="B24" s="6" t="str">
        <f>IF(A24&gt;0,"d","")</f>
        <v/>
      </c>
      <c r="C24" s="40"/>
      <c r="D24" s="6"/>
      <c r="E24" s="6" t="str">
        <f>IF(D24&gt;0,"d","")</f>
        <v/>
      </c>
      <c r="F24" s="40"/>
      <c r="G24" s="6"/>
      <c r="H24" s="6" t="str">
        <f>IF(G24&gt;0,"d","")</f>
        <v/>
      </c>
      <c r="I24" s="40"/>
      <c r="J24" s="64"/>
      <c r="K24" s="64"/>
      <c r="L24" s="6" t="str">
        <f>IF(J24&gt;0,"d","")</f>
        <v/>
      </c>
      <c r="M24" s="43"/>
    </row>
    <row r="25" spans="1:17" ht="12" customHeight="1">
      <c r="A25" s="14" t="s">
        <v>69</v>
      </c>
      <c r="B25" s="6" t="str">
        <f>IF(C25&gt;0,"d","")</f>
        <v>d</v>
      </c>
      <c r="C25" s="40">
        <v>6</v>
      </c>
      <c r="D25" s="6" t="s">
        <v>781</v>
      </c>
      <c r="E25" s="6" t="str">
        <f>IF(F25&gt;0,"d","")</f>
        <v>d</v>
      </c>
      <c r="F25" s="40">
        <v>4</v>
      </c>
      <c r="G25" s="6" t="s">
        <v>775</v>
      </c>
      <c r="H25" s="6" t="str">
        <f>IF(I25&gt;0,"d","")</f>
        <v>d</v>
      </c>
      <c r="I25" s="40">
        <v>6</v>
      </c>
      <c r="J25" s="64" t="s">
        <v>70</v>
      </c>
      <c r="K25" s="64"/>
      <c r="L25" s="6" t="str">
        <f>IF(M25&gt;0,"d","")</f>
        <v>d</v>
      </c>
      <c r="M25" s="43">
        <v>6</v>
      </c>
      <c r="N25" s="44">
        <f>C25</f>
        <v>6</v>
      </c>
      <c r="O25" s="44">
        <f>F25</f>
        <v>4</v>
      </c>
      <c r="P25" s="44">
        <f>I25</f>
        <v>6</v>
      </c>
      <c r="Q25" s="44">
        <f>M25</f>
        <v>6</v>
      </c>
    </row>
    <row r="26" spans="1:17" ht="12" customHeight="1">
      <c r="A26" s="14" t="s">
        <v>1146</v>
      </c>
      <c r="B26" s="6" t="str">
        <f>IF(A26&gt;0,"d","")</f>
        <v>d</v>
      </c>
      <c r="C26" s="40">
        <v>8</v>
      </c>
      <c r="D26" s="6"/>
      <c r="E26" s="6" t="str">
        <f>IF(D26&gt;0,"d","")</f>
        <v/>
      </c>
      <c r="F26" s="40"/>
      <c r="G26" s="6" t="s">
        <v>1147</v>
      </c>
      <c r="H26" s="6" t="str">
        <f>IF(G26&gt;0,"d","")</f>
        <v>d</v>
      </c>
      <c r="I26" s="40">
        <v>8</v>
      </c>
      <c r="J26" s="64"/>
      <c r="K26" s="64"/>
      <c r="L26" s="6" t="str">
        <f>IF(J26&gt;0,"d","")</f>
        <v/>
      </c>
      <c r="M26" s="43"/>
      <c r="N26">
        <f>LOOKUP(C26,CharPts!$A$22:$A$31,CharPts!$B$22:$B$31)</f>
        <v>2</v>
      </c>
      <c r="O26">
        <f>LOOKUP(F26,CharPts!$A$22:$A$31,CharPts!$B$22:$B$31)</f>
        <v>0</v>
      </c>
      <c r="P26">
        <f>LOOKUP(I26,CharPts!$A$22:$A$31,CharPts!$B$22:$B$31)</f>
        <v>2</v>
      </c>
      <c r="Q26">
        <f>LOOKUP(M26,CharPts!$A$22:$A$31,CharPts!$B$22:$B$31)</f>
        <v>0</v>
      </c>
    </row>
    <row r="27" spans="1:17" ht="12" customHeight="1">
      <c r="A27" s="14"/>
      <c r="B27" s="6" t="str">
        <f t="shared" ref="B27:B28" si="6">IF(A27&gt;0,"d","")</f>
        <v/>
      </c>
      <c r="C27" s="40"/>
      <c r="D27" s="6"/>
      <c r="E27" s="6" t="str">
        <f t="shared" ref="E27:E28" si="7">IF(D27&gt;0,"d","")</f>
        <v/>
      </c>
      <c r="F27" s="40"/>
      <c r="G27" s="6"/>
      <c r="H27" s="6" t="str">
        <f t="shared" ref="H27:H28" si="8">IF(G27&gt;0,"d","")</f>
        <v/>
      </c>
      <c r="I27" s="40"/>
      <c r="J27" s="64"/>
      <c r="K27" s="64"/>
      <c r="L27" s="6" t="str">
        <f>IF(J27&gt;0,"d","")</f>
        <v/>
      </c>
      <c r="M27" s="43"/>
      <c r="N27">
        <f>LOOKUP(C27,CharPts!$A$22:$A$31,CharPts!$B$22:$B$31)</f>
        <v>0</v>
      </c>
      <c r="O27">
        <f>LOOKUP(F27,CharPts!$A$22:$A$31,CharPts!$B$22:$B$31)</f>
        <v>0</v>
      </c>
      <c r="P27">
        <f>LOOKUP(I27,CharPts!$A$22:$A$31,CharPts!$B$22:$B$31)</f>
        <v>0</v>
      </c>
      <c r="Q27">
        <f>LOOKUP(M27,CharPts!$A$22:$A$31,CharPts!$B$22:$B$31)</f>
        <v>0</v>
      </c>
    </row>
    <row r="28" spans="1:17" ht="12" customHeight="1">
      <c r="A28" s="14"/>
      <c r="B28" s="6" t="str">
        <f t="shared" si="6"/>
        <v/>
      </c>
      <c r="C28" s="40"/>
      <c r="D28" s="6"/>
      <c r="E28" s="6" t="str">
        <f t="shared" si="7"/>
        <v/>
      </c>
      <c r="F28" s="40"/>
      <c r="G28" s="6"/>
      <c r="H28" s="6" t="str">
        <f t="shared" si="8"/>
        <v/>
      </c>
      <c r="I28" s="40"/>
      <c r="J28" s="64"/>
      <c r="K28" s="64"/>
      <c r="L28" s="6" t="str">
        <f>IF(J28&gt;0,"d","")</f>
        <v/>
      </c>
      <c r="M28" s="43"/>
      <c r="N28">
        <f>LOOKUP(C28,CharPts!$A$22:$A$31,CharPts!$B$22:$B$31)</f>
        <v>0</v>
      </c>
      <c r="O28">
        <f>LOOKUP(F28,CharPts!$A$22:$A$31,CharPts!$B$22:$B$31)</f>
        <v>0</v>
      </c>
      <c r="P28">
        <f>LOOKUP(I28,CharPts!$A$22:$A$31,CharPts!$B$22:$B$31)</f>
        <v>0</v>
      </c>
      <c r="Q28">
        <f>LOOKUP(M28,CharPts!$A$22:$A$31,CharPts!$B$22:$B$31)</f>
        <v>0</v>
      </c>
    </row>
    <row r="29" spans="1:17" ht="12" customHeight="1">
      <c r="A29" s="14"/>
      <c r="B29" s="6" t="str">
        <f>IF(A29&gt;0,"d","")</f>
        <v/>
      </c>
      <c r="C29" s="40"/>
      <c r="D29" s="6"/>
      <c r="E29" s="6" t="str">
        <f>IF(D29&gt;0,"d","")</f>
        <v/>
      </c>
      <c r="F29" s="40"/>
      <c r="G29" s="6"/>
      <c r="H29" s="6" t="str">
        <f>IF(G29&gt;0,"d","")</f>
        <v/>
      </c>
      <c r="I29" s="40"/>
      <c r="J29" s="64"/>
      <c r="K29" s="64"/>
      <c r="L29" s="6" t="str">
        <f>IF(J29&gt;0,"d","")</f>
        <v/>
      </c>
      <c r="M29" s="43"/>
    </row>
    <row r="30" spans="1:17" ht="12" customHeight="1">
      <c r="A30" s="14" t="s">
        <v>71</v>
      </c>
      <c r="B30" s="6" t="str">
        <f>IF(C30&gt;0,"d","")</f>
        <v>d</v>
      </c>
      <c r="C30" s="40">
        <v>6</v>
      </c>
      <c r="D30" s="6" t="s">
        <v>72</v>
      </c>
      <c r="E30" s="6" t="str">
        <f>IF(F30&gt;0,"d","")</f>
        <v>d</v>
      </c>
      <c r="F30" s="40">
        <v>6</v>
      </c>
      <c r="G30" s="6" t="s">
        <v>73</v>
      </c>
      <c r="H30" s="6" t="str">
        <f>IF(I30&gt;0,"d","")</f>
        <v>d</v>
      </c>
      <c r="I30" s="40">
        <v>6</v>
      </c>
      <c r="J30" s="64" t="s">
        <v>74</v>
      </c>
      <c r="K30" s="64"/>
      <c r="L30" s="6" t="str">
        <f>IF(M30&gt;0,"d","")</f>
        <v/>
      </c>
      <c r="M30" s="43"/>
      <c r="N30" s="44">
        <f>C30</f>
        <v>6</v>
      </c>
      <c r="O30" s="44">
        <f>F30</f>
        <v>6</v>
      </c>
      <c r="P30" s="44">
        <f>I30</f>
        <v>6</v>
      </c>
      <c r="Q30" s="44">
        <f>M30</f>
        <v>0</v>
      </c>
    </row>
    <row r="31" spans="1:17" ht="12" customHeight="1">
      <c r="A31" s="14" t="s">
        <v>36</v>
      </c>
      <c r="B31" s="6" t="str">
        <f>IF(A31&gt;0,"d","")</f>
        <v>d</v>
      </c>
      <c r="C31" s="40">
        <v>10</v>
      </c>
      <c r="D31" s="6"/>
      <c r="E31" s="6" t="str">
        <f>IF(D31&gt;0,"d","")</f>
        <v/>
      </c>
      <c r="F31" s="40"/>
      <c r="G31" s="6"/>
      <c r="H31" s="6" t="str">
        <f>IF(G31&gt;0,"d","")</f>
        <v/>
      </c>
      <c r="I31" s="40"/>
      <c r="J31" s="64"/>
      <c r="K31" s="64"/>
      <c r="L31" s="6" t="str">
        <f>IF(J31&gt;0,"d","")</f>
        <v/>
      </c>
      <c r="M31" s="43"/>
      <c r="N31">
        <f>LOOKUP(C31,CharPts!$A$22:$A$31,CharPts!$B$22:$B$31)</f>
        <v>4</v>
      </c>
      <c r="O31">
        <f>LOOKUP(F31,CharPts!$A$22:$A$31,CharPts!$B$22:$B$31)</f>
        <v>0</v>
      </c>
      <c r="P31">
        <f>LOOKUP(I31,CharPts!$A$22:$A$31,CharPts!$B$22:$B$31)</f>
        <v>0</v>
      </c>
      <c r="Q31">
        <f>LOOKUP(M31,CharPts!$A$22:$A$31,CharPts!$B$22:$B$31)</f>
        <v>0</v>
      </c>
    </row>
    <row r="32" spans="1:17" ht="12" customHeight="1">
      <c r="A32" s="14"/>
      <c r="B32" s="6" t="str">
        <f t="shared" ref="B32:B33" si="9">IF(A32&gt;0,"d","")</f>
        <v/>
      </c>
      <c r="C32" s="40"/>
      <c r="D32" s="6"/>
      <c r="E32" s="6" t="str">
        <f t="shared" ref="E32:E33" si="10">IF(D32&gt;0,"d","")</f>
        <v/>
      </c>
      <c r="F32" s="40"/>
      <c r="G32" s="6"/>
      <c r="H32" s="6" t="str">
        <f t="shared" ref="H32:H33" si="11">IF(G32&gt;0,"d","")</f>
        <v/>
      </c>
      <c r="I32" s="40"/>
      <c r="J32" s="64"/>
      <c r="K32" s="64"/>
      <c r="L32" s="6" t="str">
        <f>IF(J32&gt;0,"d","")</f>
        <v/>
      </c>
      <c r="M32" s="43"/>
      <c r="N32">
        <f>LOOKUP(C32,CharPts!$A$22:$A$31,CharPts!$B$22:$B$31)</f>
        <v>0</v>
      </c>
      <c r="O32">
        <f>LOOKUP(F32,CharPts!$A$22:$A$31,CharPts!$B$22:$B$31)</f>
        <v>0</v>
      </c>
      <c r="P32">
        <f>LOOKUP(I32,CharPts!$A$22:$A$31,CharPts!$B$22:$B$31)</f>
        <v>0</v>
      </c>
      <c r="Q32">
        <f>LOOKUP(M32,CharPts!$A$22:$A$31,CharPts!$B$22:$B$31)</f>
        <v>0</v>
      </c>
    </row>
    <row r="33" spans="1:17" ht="12" customHeight="1">
      <c r="A33" s="14"/>
      <c r="B33" s="6" t="str">
        <f t="shared" si="9"/>
        <v/>
      </c>
      <c r="C33" s="40"/>
      <c r="D33" s="6"/>
      <c r="E33" s="6" t="str">
        <f t="shared" si="10"/>
        <v/>
      </c>
      <c r="F33" s="40"/>
      <c r="G33" s="6"/>
      <c r="H33" s="6" t="str">
        <f t="shared" si="11"/>
        <v/>
      </c>
      <c r="I33" s="40"/>
      <c r="J33" s="64"/>
      <c r="K33" s="64"/>
      <c r="L33" s="6" t="str">
        <f>IF(J33&gt;0,"d","")</f>
        <v/>
      </c>
      <c r="M33" s="43"/>
      <c r="N33">
        <f>LOOKUP(C33,CharPts!$A$22:$A$31,CharPts!$B$22:$B$31)</f>
        <v>0</v>
      </c>
      <c r="O33">
        <f>LOOKUP(F33,CharPts!$A$22:$A$31,CharPts!$B$22:$B$31)</f>
        <v>0</v>
      </c>
      <c r="P33">
        <f>LOOKUP(I33,CharPts!$A$22:$A$31,CharPts!$B$22:$B$31)</f>
        <v>0</v>
      </c>
      <c r="Q33">
        <f>LOOKUP(M33,CharPts!$A$22:$A$31,CharPts!$B$22:$B$31)</f>
        <v>0</v>
      </c>
    </row>
    <row r="34" spans="1:17" ht="12" customHeight="1">
      <c r="A34" s="14"/>
      <c r="B34" s="6" t="str">
        <f>IF(A34&gt;0,"d","")</f>
        <v/>
      </c>
      <c r="C34" s="40"/>
      <c r="D34" s="6"/>
      <c r="E34" s="6" t="str">
        <f>IF(D34&gt;0,"d","")</f>
        <v/>
      </c>
      <c r="F34" s="40"/>
      <c r="G34" s="6"/>
      <c r="H34" s="6" t="str">
        <f>IF(G34&gt;0,"d","")</f>
        <v/>
      </c>
      <c r="I34" s="40"/>
      <c r="J34" s="64"/>
      <c r="K34" s="64"/>
      <c r="L34" s="6" t="str">
        <f>IF(J34&gt;0,"d","")</f>
        <v/>
      </c>
      <c r="M34" s="43"/>
    </row>
    <row r="35" spans="1:17" ht="12" customHeight="1">
      <c r="A35" s="14" t="s">
        <v>37</v>
      </c>
      <c r="B35" s="6" t="str">
        <f>IF(C35&gt;0,"d","")</f>
        <v/>
      </c>
      <c r="C35" s="40"/>
      <c r="D35" s="6" t="s">
        <v>38</v>
      </c>
      <c r="E35" s="6" t="str">
        <f>IF(F35&gt;0,"d","")</f>
        <v>d</v>
      </c>
      <c r="F35" s="40">
        <v>6</v>
      </c>
      <c r="G35" s="6" t="s">
        <v>39</v>
      </c>
      <c r="H35" s="6" t="str">
        <f>IF(I35&gt;0,"d","")</f>
        <v>d</v>
      </c>
      <c r="I35" s="40">
        <v>6</v>
      </c>
      <c r="J35" s="64" t="s">
        <v>40</v>
      </c>
      <c r="K35" s="64"/>
      <c r="L35" s="6" t="str">
        <f>IF(M35&gt;0,"d","")</f>
        <v>d</v>
      </c>
      <c r="M35" s="43">
        <v>6</v>
      </c>
      <c r="N35" s="44">
        <f>C35</f>
        <v>0</v>
      </c>
      <c r="O35" s="44">
        <f>F35</f>
        <v>6</v>
      </c>
      <c r="P35" s="44">
        <f>I35</f>
        <v>6</v>
      </c>
      <c r="Q35" s="44">
        <f>M35</f>
        <v>6</v>
      </c>
    </row>
    <row r="36" spans="1:17" ht="12" customHeight="1">
      <c r="A36" s="14"/>
      <c r="B36" s="6" t="str">
        <f>IF(A36&gt;0,"d","")</f>
        <v/>
      </c>
      <c r="C36" s="40"/>
      <c r="D36" s="6"/>
      <c r="E36" s="6" t="str">
        <f>IF(D36&gt;0,"d","")</f>
        <v/>
      </c>
      <c r="F36" s="40"/>
      <c r="G36" s="6"/>
      <c r="H36" s="6" t="str">
        <f>IF(G36&gt;0,"d","")</f>
        <v/>
      </c>
      <c r="I36" s="40"/>
      <c r="J36" s="64" t="s">
        <v>62</v>
      </c>
      <c r="K36" s="64"/>
      <c r="L36" s="6" t="str">
        <f>IF(J36&gt;0,"d","")</f>
        <v>d</v>
      </c>
      <c r="M36" s="43">
        <v>10</v>
      </c>
      <c r="N36">
        <f>LOOKUP(C36,CharPts!$A$22:$A$31,CharPts!$B$22:$B$31)</f>
        <v>0</v>
      </c>
      <c r="O36">
        <f>LOOKUP(F36,CharPts!$A$22:$A$31,CharPts!$B$22:$B$31)</f>
        <v>0</v>
      </c>
      <c r="P36">
        <f>LOOKUP(I36,CharPts!$A$22:$A$31,CharPts!$B$22:$B$31)</f>
        <v>0</v>
      </c>
      <c r="Q36">
        <f>LOOKUP(M36,CharPts!$A$22:$A$31,CharPts!$B$22:$B$31)</f>
        <v>4</v>
      </c>
    </row>
    <row r="37" spans="1:17" ht="12" customHeight="1">
      <c r="A37" s="14"/>
      <c r="B37" s="6" t="str">
        <f t="shared" ref="B37:B38" si="12">IF(A37&gt;0,"d","")</f>
        <v/>
      </c>
      <c r="C37" s="40"/>
      <c r="D37" s="6"/>
      <c r="E37" s="6" t="str">
        <f t="shared" ref="E37:E38" si="13">IF(D37&gt;0,"d","")</f>
        <v/>
      </c>
      <c r="F37" s="40"/>
      <c r="G37" s="6"/>
      <c r="H37" s="6" t="str">
        <f t="shared" ref="H37:H38" si="14">IF(G37&gt;0,"d","")</f>
        <v/>
      </c>
      <c r="I37" s="40"/>
      <c r="J37" s="64"/>
      <c r="K37" s="64"/>
      <c r="L37" s="6" t="str">
        <f>IF(J37&gt;0,"d","")</f>
        <v/>
      </c>
      <c r="M37" s="43"/>
      <c r="N37">
        <f>LOOKUP(C37,CharPts!$A$22:$A$31,CharPts!$B$22:$B$31)</f>
        <v>0</v>
      </c>
      <c r="O37">
        <f>LOOKUP(F37,CharPts!$A$22:$A$31,CharPts!$B$22:$B$31)</f>
        <v>0</v>
      </c>
      <c r="P37">
        <f>LOOKUP(I37,CharPts!$A$22:$A$31,CharPts!$B$22:$B$31)</f>
        <v>0</v>
      </c>
      <c r="Q37">
        <f>LOOKUP(M37,CharPts!$A$22:$A$31,CharPts!$B$22:$B$31)</f>
        <v>0</v>
      </c>
    </row>
    <row r="38" spans="1:17" ht="12" customHeight="1">
      <c r="A38" s="14"/>
      <c r="B38" s="6" t="str">
        <f t="shared" si="12"/>
        <v/>
      </c>
      <c r="C38" s="40"/>
      <c r="D38" s="6"/>
      <c r="E38" s="6" t="str">
        <f t="shared" si="13"/>
        <v/>
      </c>
      <c r="F38" s="40"/>
      <c r="G38" s="6"/>
      <c r="H38" s="6" t="str">
        <f t="shared" si="14"/>
        <v/>
      </c>
      <c r="I38" s="40"/>
      <c r="J38" s="64"/>
      <c r="K38" s="64"/>
      <c r="L38" s="6" t="str">
        <f>IF(J38&gt;0,"d","")</f>
        <v/>
      </c>
      <c r="M38" s="43"/>
      <c r="N38">
        <f>LOOKUP(C38,CharPts!$A$22:$A$31,CharPts!$B$22:$B$31)</f>
        <v>0</v>
      </c>
      <c r="O38">
        <f>LOOKUP(F38,CharPts!$A$22:$A$31,CharPts!$B$22:$B$31)</f>
        <v>0</v>
      </c>
      <c r="P38">
        <f>LOOKUP(I38,CharPts!$A$22:$A$31,CharPts!$B$22:$B$31)</f>
        <v>0</v>
      </c>
      <c r="Q38">
        <f>LOOKUP(M38,CharPts!$A$22:$A$31,CharPts!$B$22:$B$31)</f>
        <v>0</v>
      </c>
    </row>
    <row r="39" spans="1:17" ht="12" customHeight="1">
      <c r="A39" s="14"/>
      <c r="B39" s="6" t="str">
        <f>IF(A39&gt;0,"d","")</f>
        <v/>
      </c>
      <c r="C39" s="40"/>
      <c r="D39" s="6"/>
      <c r="E39" s="6" t="str">
        <f>IF(D39&gt;0,"d","")</f>
        <v/>
      </c>
      <c r="F39" s="40"/>
      <c r="G39" s="6"/>
      <c r="H39" s="6" t="str">
        <f>IF(G39&gt;0,"d","")</f>
        <v/>
      </c>
      <c r="I39" s="40"/>
      <c r="J39" s="64"/>
      <c r="K39" s="64"/>
      <c r="L39" s="6" t="str">
        <f>IF(J39&gt;0,"d","")</f>
        <v/>
      </c>
      <c r="M39" s="43"/>
    </row>
    <row r="40" spans="1:17" ht="12" customHeight="1">
      <c r="A40" s="14" t="s">
        <v>41</v>
      </c>
      <c r="B40" s="6" t="str">
        <f>IF(C40&gt;0,"d","")</f>
        <v>d</v>
      </c>
      <c r="C40" s="40">
        <v>6</v>
      </c>
      <c r="D40" s="6" t="s">
        <v>42</v>
      </c>
      <c r="E40" s="6" t="str">
        <f>IF(F40&gt;0,"d","")</f>
        <v/>
      </c>
      <c r="F40" s="40"/>
      <c r="G40" s="6" t="s">
        <v>43</v>
      </c>
      <c r="H40" s="6" t="str">
        <f>IF(I40&gt;0,"d","")</f>
        <v>d</v>
      </c>
      <c r="I40" s="40">
        <v>6</v>
      </c>
      <c r="J40" s="64"/>
      <c r="K40" s="64"/>
      <c r="L40" s="6" t="str">
        <f>IF(M40&gt;0,"d","")</f>
        <v/>
      </c>
      <c r="M40" s="60"/>
      <c r="N40" s="44">
        <f>C40</f>
        <v>6</v>
      </c>
      <c r="O40" s="44">
        <f>F40</f>
        <v>0</v>
      </c>
      <c r="P40" s="44">
        <f>I40</f>
        <v>6</v>
      </c>
    </row>
    <row r="41" spans="1:17" ht="12" customHeight="1">
      <c r="A41" s="14"/>
      <c r="B41" s="6" t="str">
        <f>IF(A41&gt;0,"d","")</f>
        <v/>
      </c>
      <c r="C41" s="40"/>
      <c r="D41" s="6"/>
      <c r="E41" s="6" t="str">
        <f>IF(D41&gt;0,"d","")</f>
        <v/>
      </c>
      <c r="F41" s="40"/>
      <c r="G41" s="6"/>
      <c r="H41" s="6" t="str">
        <f>IF(G41&gt;0,"d","")</f>
        <v/>
      </c>
      <c r="I41" s="40"/>
      <c r="J41" s="64"/>
      <c r="K41" s="64"/>
      <c r="L41" s="6" t="str">
        <f>IF(J41&gt;0,"d","")</f>
        <v/>
      </c>
      <c r="M41" s="60"/>
      <c r="N41">
        <f>LOOKUP(C41,CharPts!$A$22:$A$31,CharPts!$B$22:$B$31)</f>
        <v>0</v>
      </c>
      <c r="O41">
        <f>LOOKUP(F41,CharPts!$A$22:$A$31,CharPts!$B$22:$B$31)</f>
        <v>0</v>
      </c>
      <c r="P41">
        <f>LOOKUP(I41,CharPts!$A$22:$A$31,CharPts!$B$22:$B$31)</f>
        <v>0</v>
      </c>
    </row>
    <row r="42" spans="1:17" ht="12" customHeight="1">
      <c r="A42" s="14"/>
      <c r="B42" s="6" t="str">
        <f t="shared" ref="B42:B43" si="15">IF(A42&gt;0,"d","")</f>
        <v/>
      </c>
      <c r="C42" s="40"/>
      <c r="D42" s="6"/>
      <c r="E42" s="6" t="str">
        <f t="shared" ref="E42:E43" si="16">IF(D42&gt;0,"d","")</f>
        <v/>
      </c>
      <c r="F42" s="40"/>
      <c r="G42" s="6"/>
      <c r="H42" s="6" t="str">
        <f t="shared" ref="H42:H43" si="17">IF(G42&gt;0,"d","")</f>
        <v/>
      </c>
      <c r="I42" s="40"/>
      <c r="J42" s="64"/>
      <c r="K42" s="64"/>
      <c r="L42" s="6" t="str">
        <f>IF(J42&gt;0,"d","")</f>
        <v/>
      </c>
      <c r="M42" s="60"/>
      <c r="N42">
        <f>LOOKUP(C42,CharPts!$A$22:$A$31,CharPts!$B$22:$B$31)</f>
        <v>0</v>
      </c>
      <c r="O42">
        <f>LOOKUP(F42,CharPts!$A$22:$A$31,CharPts!$B$22:$B$31)</f>
        <v>0</v>
      </c>
      <c r="P42">
        <f>LOOKUP(I42,CharPts!$A$22:$A$31,CharPts!$B$22:$B$31)</f>
        <v>0</v>
      </c>
    </row>
    <row r="43" spans="1:17" ht="12" customHeight="1">
      <c r="A43" s="14"/>
      <c r="B43" s="6" t="str">
        <f t="shared" si="15"/>
        <v/>
      </c>
      <c r="C43" s="40"/>
      <c r="D43" s="6"/>
      <c r="E43" s="6" t="str">
        <f t="shared" si="16"/>
        <v/>
      </c>
      <c r="F43" s="40"/>
      <c r="G43" s="6"/>
      <c r="H43" s="6" t="str">
        <f t="shared" si="17"/>
        <v/>
      </c>
      <c r="I43" s="40"/>
      <c r="J43" s="64"/>
      <c r="K43" s="64"/>
      <c r="L43" s="6" t="str">
        <f>IF(J43&gt;0,"d","")</f>
        <v/>
      </c>
      <c r="M43" s="60"/>
      <c r="N43">
        <f>LOOKUP(C43,CharPts!$A$22:$A$31,CharPts!$B$22:$B$31)</f>
        <v>0</v>
      </c>
      <c r="O43">
        <f>LOOKUP(F43,CharPts!$A$22:$A$31,CharPts!$B$22:$B$31)</f>
        <v>0</v>
      </c>
      <c r="P43">
        <f>LOOKUP(I43,CharPts!$A$22:$A$31,CharPts!$B$22:$B$31)</f>
        <v>0</v>
      </c>
    </row>
    <row r="44" spans="1:17" ht="12" customHeight="1" thickBot="1">
      <c r="A44" s="19"/>
      <c r="B44" s="41" t="str">
        <f>IF(A44&gt;0,"d","")</f>
        <v/>
      </c>
      <c r="C44" s="41"/>
      <c r="D44" s="41"/>
      <c r="E44" s="41" t="str">
        <f>IF(D44&gt;0,"d","")</f>
        <v/>
      </c>
      <c r="F44" s="41"/>
      <c r="G44" s="41"/>
      <c r="H44" s="41" t="str">
        <f>IF(G44&gt;0,"d","")</f>
        <v/>
      </c>
      <c r="I44" s="41"/>
      <c r="J44" s="106"/>
      <c r="K44" s="106"/>
      <c r="L44" s="41" t="str">
        <f>IF(J44&gt;0,"d","")</f>
        <v/>
      </c>
      <c r="M44" s="20"/>
    </row>
    <row r="45" spans="1:17" ht="14" thickTop="1">
      <c r="A45" s="44"/>
      <c r="J45" s="107"/>
      <c r="K45" s="107"/>
    </row>
  </sheetData>
  <mergeCells count="68">
    <mergeCell ref="J30:K30"/>
    <mergeCell ref="J24:K24"/>
    <mergeCell ref="J25:K25"/>
    <mergeCell ref="J26:K26"/>
    <mergeCell ref="J27:K27"/>
    <mergeCell ref="J28:K28"/>
    <mergeCell ref="J29:K29"/>
    <mergeCell ref="J44:K44"/>
    <mergeCell ref="J45:K45"/>
    <mergeCell ref="J40:K40"/>
    <mergeCell ref="J41:K41"/>
    <mergeCell ref="J42:K42"/>
    <mergeCell ref="J43:K43"/>
    <mergeCell ref="J13:K13"/>
    <mergeCell ref="J19:K19"/>
    <mergeCell ref="J21:K21"/>
    <mergeCell ref="J22:K22"/>
    <mergeCell ref="J23:K23"/>
    <mergeCell ref="J15:K15"/>
    <mergeCell ref="J18:K18"/>
    <mergeCell ref="J20:K20"/>
    <mergeCell ref="J14:K14"/>
    <mergeCell ref="J16:K16"/>
    <mergeCell ref="J17:K17"/>
    <mergeCell ref="J37:K37"/>
    <mergeCell ref="J38:K38"/>
    <mergeCell ref="J39:K39"/>
    <mergeCell ref="J31:K31"/>
    <mergeCell ref="J32:K32"/>
    <mergeCell ref="J33:K33"/>
    <mergeCell ref="J34:K34"/>
    <mergeCell ref="J35:K35"/>
    <mergeCell ref="J36:K36"/>
    <mergeCell ref="J12:L12"/>
    <mergeCell ref="K7:M7"/>
    <mergeCell ref="K8:M8"/>
    <mergeCell ref="G8:H8"/>
    <mergeCell ref="I1:I4"/>
    <mergeCell ref="I7:J7"/>
    <mergeCell ref="I8:J8"/>
    <mergeCell ref="G10:H10"/>
    <mergeCell ref="D12:E12"/>
    <mergeCell ref="J1:K4"/>
    <mergeCell ref="G11:H11"/>
    <mergeCell ref="G12:H12"/>
    <mergeCell ref="G9:H9"/>
    <mergeCell ref="D7:E7"/>
    <mergeCell ref="D8:E8"/>
    <mergeCell ref="D9:E9"/>
    <mergeCell ref="D10:E10"/>
    <mergeCell ref="D11:E11"/>
    <mergeCell ref="G6:H6"/>
    <mergeCell ref="G7:H7"/>
    <mergeCell ref="B1:E1"/>
    <mergeCell ref="J9:L9"/>
    <mergeCell ref="J10:L10"/>
    <mergeCell ref="J11:L11"/>
    <mergeCell ref="B2:E2"/>
    <mergeCell ref="B3:E3"/>
    <mergeCell ref="B4:E4"/>
    <mergeCell ref="L1:M4"/>
    <mergeCell ref="I6:J6"/>
    <mergeCell ref="K6:M6"/>
    <mergeCell ref="A6:C6"/>
    <mergeCell ref="D6:F6"/>
    <mergeCell ref="F1:F4"/>
    <mergeCell ref="G1:H2"/>
    <mergeCell ref="G3:H4"/>
  </mergeCells>
  <phoneticPr fontId="8" type="noConversion"/>
  <printOptions horizontalCentered="1" verticalCentered="1"/>
  <pageMargins left="0.5" right="0.5" top="0.5" bottom="0.5" header="0.2" footer="0"/>
  <pageSetup orientation="landscape" horizontalDpi="4294967292" verticalDpi="4294967292"/>
  <headerFooter>
    <oddHeader>&amp;L&amp;D&amp;C&amp;"Bookman Old Style,Bold Italic"&amp;12Serenity RPG Character Sheet</oddHeader>
  </headerFooter>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42"/>
  <sheetViews>
    <sheetView view="pageLayout" zoomScale="125" workbookViewId="0">
      <selection sqref="A1:F1"/>
    </sheetView>
  </sheetViews>
  <sheetFormatPr baseColWidth="10" defaultRowHeight="13"/>
  <cols>
    <col min="1" max="6" width="7.140625" customWidth="1"/>
    <col min="7" max="7" width="3.5703125" customWidth="1"/>
    <col min="8" max="8" width="0.5703125" customWidth="1"/>
    <col min="9" max="9" width="3.5703125" customWidth="1"/>
    <col min="10" max="14" width="7.140625" customWidth="1"/>
    <col min="15" max="16" width="3.5703125" customWidth="1"/>
  </cols>
  <sheetData>
    <row r="1" spans="1:16" ht="13" customHeight="1" thickTop="1">
      <c r="A1" s="128" t="s">
        <v>619</v>
      </c>
      <c r="B1" s="111"/>
      <c r="C1" s="111"/>
      <c r="D1" s="111"/>
      <c r="E1" s="111"/>
      <c r="F1" s="111"/>
      <c r="G1" s="46" t="s">
        <v>335</v>
      </c>
      <c r="H1" s="32"/>
      <c r="I1" s="110" t="s">
        <v>620</v>
      </c>
      <c r="J1" s="111"/>
      <c r="K1" s="111"/>
      <c r="L1" s="111"/>
      <c r="M1" s="111"/>
      <c r="N1" s="111"/>
      <c r="O1" s="111"/>
      <c r="P1" s="35" t="s">
        <v>336</v>
      </c>
    </row>
    <row r="2" spans="1:16" ht="13" customHeight="1">
      <c r="A2" s="126" t="s">
        <v>44</v>
      </c>
      <c r="B2" s="113"/>
      <c r="C2" s="113"/>
      <c r="D2" s="113"/>
      <c r="E2" s="113"/>
      <c r="F2" s="113"/>
      <c r="G2" s="47">
        <v>4</v>
      </c>
      <c r="H2" s="33"/>
      <c r="I2" s="112" t="s">
        <v>49</v>
      </c>
      <c r="J2" s="113"/>
      <c r="K2" s="113"/>
      <c r="L2" s="113"/>
      <c r="M2" s="113"/>
      <c r="N2" s="113"/>
      <c r="O2" s="113"/>
      <c r="P2" s="61">
        <v>2</v>
      </c>
    </row>
    <row r="3" spans="1:16" ht="13" customHeight="1">
      <c r="A3" s="126" t="s">
        <v>45</v>
      </c>
      <c r="B3" s="113"/>
      <c r="C3" s="113"/>
      <c r="D3" s="113"/>
      <c r="E3" s="113"/>
      <c r="F3" s="113"/>
      <c r="G3" s="47">
        <v>2</v>
      </c>
      <c r="H3" s="33"/>
      <c r="I3" s="112" t="s">
        <v>50</v>
      </c>
      <c r="J3" s="113"/>
      <c r="K3" s="113"/>
      <c r="L3" s="113"/>
      <c r="M3" s="113"/>
      <c r="N3" s="113"/>
      <c r="O3" s="113"/>
      <c r="P3" s="61">
        <v>4</v>
      </c>
    </row>
    <row r="4" spans="1:16" ht="13" customHeight="1">
      <c r="A4" s="126" t="s">
        <v>46</v>
      </c>
      <c r="B4" s="113"/>
      <c r="C4" s="113"/>
      <c r="D4" s="113"/>
      <c r="E4" s="113"/>
      <c r="F4" s="113"/>
      <c r="G4" s="47">
        <v>4</v>
      </c>
      <c r="H4" s="33"/>
      <c r="I4" s="112" t="s">
        <v>51</v>
      </c>
      <c r="J4" s="113"/>
      <c r="K4" s="113"/>
      <c r="L4" s="113"/>
      <c r="M4" s="113"/>
      <c r="N4" s="113"/>
      <c r="O4" s="113"/>
      <c r="P4" s="61">
        <v>2</v>
      </c>
    </row>
    <row r="5" spans="1:16" ht="13" customHeight="1">
      <c r="A5" s="126" t="s">
        <v>47</v>
      </c>
      <c r="B5" s="113"/>
      <c r="C5" s="113"/>
      <c r="D5" s="113"/>
      <c r="E5" s="113"/>
      <c r="F5" s="113"/>
      <c r="G5" s="47">
        <v>2</v>
      </c>
      <c r="H5" s="33"/>
      <c r="I5" s="112" t="s">
        <v>151</v>
      </c>
      <c r="J5" s="113"/>
      <c r="K5" s="113"/>
      <c r="L5" s="113"/>
      <c r="M5" s="113"/>
      <c r="N5" s="113"/>
      <c r="O5" s="113"/>
      <c r="P5" s="61">
        <v>2</v>
      </c>
    </row>
    <row r="6" spans="1:16" ht="13" customHeight="1">
      <c r="A6" s="126" t="s">
        <v>48</v>
      </c>
      <c r="B6" s="113"/>
      <c r="C6" s="113"/>
      <c r="D6" s="113"/>
      <c r="E6" s="113"/>
      <c r="F6" s="113"/>
      <c r="G6" s="47">
        <v>2</v>
      </c>
      <c r="H6" s="33"/>
      <c r="I6" s="112" t="s">
        <v>152</v>
      </c>
      <c r="J6" s="113"/>
      <c r="K6" s="113"/>
      <c r="L6" s="113"/>
      <c r="M6" s="113"/>
      <c r="N6" s="113"/>
      <c r="O6" s="113"/>
      <c r="P6" s="61">
        <v>2</v>
      </c>
    </row>
    <row r="7" spans="1:16" ht="13" customHeight="1">
      <c r="A7" s="126"/>
      <c r="B7" s="113"/>
      <c r="C7" s="113"/>
      <c r="D7" s="113"/>
      <c r="E7" s="113"/>
      <c r="F7" s="113"/>
      <c r="G7" s="47"/>
      <c r="H7" s="33"/>
      <c r="I7" s="112"/>
      <c r="J7" s="113"/>
      <c r="K7" s="113"/>
      <c r="L7" s="113"/>
      <c r="M7" s="113"/>
      <c r="N7" s="113"/>
      <c r="O7" s="113"/>
      <c r="P7" s="26"/>
    </row>
    <row r="8" spans="1:16" ht="13" customHeight="1" thickBot="1">
      <c r="A8" s="127"/>
      <c r="B8" s="115"/>
      <c r="C8" s="115"/>
      <c r="D8" s="115"/>
      <c r="E8" s="115"/>
      <c r="F8" s="115"/>
      <c r="G8" s="47"/>
      <c r="H8" s="34"/>
      <c r="I8" s="114"/>
      <c r="J8" s="115"/>
      <c r="K8" s="115"/>
      <c r="L8" s="115"/>
      <c r="M8" s="115"/>
      <c r="N8" s="115"/>
      <c r="O8" s="115"/>
      <c r="P8" s="26"/>
    </row>
    <row r="9" spans="1:16" ht="13" customHeight="1" thickTop="1">
      <c r="A9" s="116" t="s">
        <v>621</v>
      </c>
      <c r="B9" s="117"/>
      <c r="C9" s="117"/>
      <c r="D9" s="117"/>
      <c r="E9" s="117"/>
      <c r="F9" s="117"/>
      <c r="G9" s="117"/>
      <c r="H9" s="117"/>
      <c r="I9" s="117"/>
      <c r="J9" s="117"/>
      <c r="K9" s="117"/>
      <c r="L9" s="117"/>
      <c r="M9" s="117"/>
      <c r="N9" s="117"/>
      <c r="O9" s="117"/>
      <c r="P9" s="118"/>
    </row>
    <row r="10" spans="1:16" ht="13" customHeight="1">
      <c r="A10" s="126" t="s">
        <v>605</v>
      </c>
      <c r="B10" s="107"/>
      <c r="C10" s="107"/>
      <c r="D10" s="107" t="s">
        <v>617</v>
      </c>
      <c r="E10" s="107"/>
      <c r="F10" s="107"/>
      <c r="G10" s="107"/>
      <c r="H10" s="5"/>
      <c r="I10" s="107" t="s">
        <v>618</v>
      </c>
      <c r="J10" s="107"/>
      <c r="K10" s="107"/>
      <c r="L10" s="107"/>
      <c r="M10" s="107" t="s">
        <v>617</v>
      </c>
      <c r="N10" s="107"/>
      <c r="O10" s="107"/>
      <c r="P10" s="119"/>
    </row>
    <row r="11" spans="1:16" ht="13" customHeight="1">
      <c r="A11" s="142" t="s">
        <v>153</v>
      </c>
      <c r="B11" s="130"/>
      <c r="C11" s="130"/>
      <c r="D11" s="130"/>
      <c r="E11" s="130"/>
      <c r="F11" s="130"/>
      <c r="G11" s="130"/>
      <c r="H11" s="5"/>
      <c r="I11" s="130" t="s">
        <v>60</v>
      </c>
      <c r="J11" s="130"/>
      <c r="K11" s="130"/>
      <c r="L11" s="130"/>
      <c r="M11" s="130"/>
      <c r="N11" s="130"/>
      <c r="O11" s="130"/>
      <c r="P11" s="131"/>
    </row>
    <row r="12" spans="1:16" ht="13" customHeight="1">
      <c r="A12" s="142" t="s">
        <v>154</v>
      </c>
      <c r="B12" s="130"/>
      <c r="C12" s="130"/>
      <c r="D12" s="130"/>
      <c r="E12" s="130"/>
      <c r="F12" s="130"/>
      <c r="G12" s="130"/>
      <c r="H12" s="5"/>
      <c r="I12" s="124" t="s">
        <v>61</v>
      </c>
      <c r="J12" s="124"/>
      <c r="K12" s="124"/>
      <c r="L12" s="124"/>
      <c r="M12" s="124"/>
      <c r="N12" s="124"/>
      <c r="O12" s="124"/>
      <c r="P12" s="125"/>
    </row>
    <row r="13" spans="1:16" ht="13" customHeight="1">
      <c r="A13" s="142" t="s">
        <v>155</v>
      </c>
      <c r="B13" s="130"/>
      <c r="C13" s="130"/>
      <c r="D13" s="130"/>
      <c r="E13" s="130"/>
      <c r="F13" s="130"/>
      <c r="G13" s="130"/>
      <c r="H13" s="5"/>
      <c r="I13" s="124" t="s">
        <v>52</v>
      </c>
      <c r="J13" s="124"/>
      <c r="K13" s="124"/>
      <c r="L13" s="124"/>
      <c r="M13" s="124"/>
      <c r="N13" s="124"/>
      <c r="O13" s="124"/>
      <c r="P13" s="125"/>
    </row>
    <row r="14" spans="1:16" ht="13" customHeight="1">
      <c r="A14" s="142" t="s">
        <v>156</v>
      </c>
      <c r="B14" s="130"/>
      <c r="C14" s="130"/>
      <c r="D14" s="130"/>
      <c r="E14" s="130"/>
      <c r="F14" s="130"/>
      <c r="G14" s="130"/>
      <c r="H14" s="5"/>
      <c r="I14" s="124" t="s">
        <v>53</v>
      </c>
      <c r="J14" s="124"/>
      <c r="K14" s="124"/>
      <c r="L14" s="124"/>
      <c r="M14" s="124"/>
      <c r="N14" s="124"/>
      <c r="O14" s="124"/>
      <c r="P14" s="125"/>
    </row>
    <row r="15" spans="1:16" ht="13" customHeight="1">
      <c r="A15" s="142" t="s">
        <v>157</v>
      </c>
      <c r="B15" s="130"/>
      <c r="C15" s="130"/>
      <c r="D15" s="130"/>
      <c r="E15" s="130"/>
      <c r="F15" s="130"/>
      <c r="G15" s="130"/>
      <c r="H15" s="5"/>
      <c r="I15" s="124" t="s">
        <v>54</v>
      </c>
      <c r="J15" s="124"/>
      <c r="K15" s="124"/>
      <c r="L15" s="124"/>
      <c r="M15" s="124"/>
      <c r="N15" s="124"/>
      <c r="O15" s="124"/>
      <c r="P15" s="125"/>
    </row>
    <row r="16" spans="1:16" ht="13" customHeight="1">
      <c r="A16" s="142" t="s">
        <v>158</v>
      </c>
      <c r="B16" s="130"/>
      <c r="C16" s="130"/>
      <c r="D16" s="130"/>
      <c r="E16" s="130"/>
      <c r="F16" s="130"/>
      <c r="G16" s="130"/>
      <c r="H16" s="5"/>
      <c r="I16" s="124"/>
      <c r="J16" s="124"/>
      <c r="K16" s="124"/>
      <c r="L16" s="124"/>
      <c r="M16" s="124"/>
      <c r="N16" s="124"/>
      <c r="O16" s="124"/>
      <c r="P16" s="125"/>
    </row>
    <row r="17" spans="1:16" ht="13" customHeight="1">
      <c r="A17" s="142" t="s">
        <v>103</v>
      </c>
      <c r="B17" s="130"/>
      <c r="C17" s="130"/>
      <c r="D17" s="130"/>
      <c r="E17" s="130"/>
      <c r="F17" s="130"/>
      <c r="G17" s="130"/>
      <c r="H17" s="5"/>
      <c r="I17" s="124"/>
      <c r="J17" s="124"/>
      <c r="K17" s="124"/>
      <c r="L17" s="124"/>
      <c r="M17" s="124"/>
      <c r="N17" s="124"/>
      <c r="O17" s="124"/>
      <c r="P17" s="125"/>
    </row>
    <row r="18" spans="1:16" ht="13" customHeight="1">
      <c r="A18" s="142" t="s">
        <v>104</v>
      </c>
      <c r="B18" s="130"/>
      <c r="C18" s="130"/>
      <c r="D18" s="130"/>
      <c r="E18" s="130"/>
      <c r="F18" s="130"/>
      <c r="G18" s="130"/>
      <c r="H18" s="5"/>
      <c r="I18" s="124"/>
      <c r="J18" s="124"/>
      <c r="K18" s="124"/>
      <c r="L18" s="124"/>
      <c r="M18" s="124"/>
      <c r="N18" s="124"/>
      <c r="O18" s="124"/>
      <c r="P18" s="125"/>
    </row>
    <row r="19" spans="1:16" ht="13" customHeight="1">
      <c r="A19" s="142" t="s">
        <v>1</v>
      </c>
      <c r="B19" s="130"/>
      <c r="C19" s="130"/>
      <c r="D19" s="130"/>
      <c r="E19" s="130"/>
      <c r="F19" s="130"/>
      <c r="G19" s="130"/>
      <c r="H19" s="5"/>
      <c r="I19" s="124"/>
      <c r="J19" s="124"/>
      <c r="K19" s="124"/>
      <c r="L19" s="124"/>
      <c r="M19" s="124"/>
      <c r="N19" s="124"/>
      <c r="O19" s="124"/>
      <c r="P19" s="125"/>
    </row>
    <row r="20" spans="1:16" ht="13" customHeight="1">
      <c r="A20" s="142"/>
      <c r="B20" s="130"/>
      <c r="C20" s="130"/>
      <c r="D20" s="130"/>
      <c r="E20" s="130"/>
      <c r="F20" s="130"/>
      <c r="G20" s="130"/>
      <c r="H20" s="5"/>
      <c r="I20" s="124"/>
      <c r="J20" s="124"/>
      <c r="K20" s="124"/>
      <c r="L20" s="124"/>
      <c r="M20" s="124"/>
      <c r="N20" s="124"/>
      <c r="O20" s="124"/>
      <c r="P20" s="125"/>
    </row>
    <row r="21" spans="1:16" ht="13" customHeight="1">
      <c r="A21" s="142" t="s">
        <v>105</v>
      </c>
      <c r="B21" s="130"/>
      <c r="C21" s="130"/>
      <c r="D21" s="130"/>
      <c r="E21" s="130"/>
      <c r="F21" s="130"/>
      <c r="G21" s="130"/>
      <c r="H21" s="5"/>
      <c r="I21" s="124"/>
      <c r="J21" s="124"/>
      <c r="K21" s="124"/>
      <c r="L21" s="124"/>
      <c r="M21" s="124"/>
      <c r="N21" s="124"/>
      <c r="O21" s="124"/>
      <c r="P21" s="125"/>
    </row>
    <row r="22" spans="1:16" ht="13" customHeight="1">
      <c r="A22" s="142" t="s">
        <v>127</v>
      </c>
      <c r="B22" s="130"/>
      <c r="C22" s="130"/>
      <c r="D22" s="130"/>
      <c r="E22" s="130"/>
      <c r="F22" s="130"/>
      <c r="G22" s="130"/>
      <c r="H22" s="5"/>
      <c r="I22" s="124"/>
      <c r="J22" s="124"/>
      <c r="K22" s="124"/>
      <c r="L22" s="124"/>
      <c r="M22" s="124"/>
      <c r="N22" s="124"/>
      <c r="O22" s="124"/>
      <c r="P22" s="125"/>
    </row>
    <row r="23" spans="1:16" ht="13" customHeight="1">
      <c r="A23" s="142" t="s">
        <v>59</v>
      </c>
      <c r="B23" s="130"/>
      <c r="C23" s="130"/>
      <c r="D23" s="130"/>
      <c r="E23" s="130"/>
      <c r="F23" s="130"/>
      <c r="G23" s="130"/>
      <c r="H23" s="5"/>
      <c r="I23" s="124"/>
      <c r="J23" s="124"/>
      <c r="K23" s="124"/>
      <c r="L23" s="124"/>
      <c r="M23" s="124"/>
      <c r="N23" s="124"/>
      <c r="O23" s="124"/>
      <c r="P23" s="125"/>
    </row>
    <row r="24" spans="1:16" ht="13" customHeight="1" thickBot="1">
      <c r="A24" s="127"/>
      <c r="B24" s="115"/>
      <c r="C24" s="115"/>
      <c r="D24" s="115"/>
      <c r="E24" s="115"/>
      <c r="F24" s="115"/>
      <c r="G24" s="115"/>
      <c r="H24" s="31"/>
      <c r="I24" s="146"/>
      <c r="J24" s="146"/>
      <c r="K24" s="146"/>
      <c r="L24" s="146"/>
      <c r="M24" s="146"/>
      <c r="N24" s="146"/>
      <c r="O24" s="146"/>
      <c r="P24" s="147"/>
    </row>
    <row r="25" spans="1:16" ht="13" customHeight="1" thickTop="1">
      <c r="A25" s="116" t="s">
        <v>362</v>
      </c>
      <c r="B25" s="117"/>
      <c r="C25" s="117"/>
      <c r="D25" s="117"/>
      <c r="E25" s="117"/>
      <c r="F25" s="117"/>
      <c r="G25" s="117"/>
      <c r="H25" s="117"/>
      <c r="I25" s="117"/>
      <c r="J25" s="117"/>
      <c r="K25" s="117"/>
      <c r="L25" s="117"/>
      <c r="M25" s="117"/>
      <c r="N25" s="117"/>
      <c r="O25" s="117"/>
      <c r="P25" s="118"/>
    </row>
    <row r="26" spans="1:16" ht="13" customHeight="1">
      <c r="A26" s="144" t="s">
        <v>774</v>
      </c>
      <c r="B26" s="108"/>
      <c r="C26" s="108"/>
      <c r="D26" s="108" t="s">
        <v>880</v>
      </c>
      <c r="E26" s="108"/>
      <c r="F26" s="108"/>
      <c r="G26" s="108"/>
      <c r="H26" s="108"/>
      <c r="I26" s="108" t="s">
        <v>508</v>
      </c>
      <c r="J26" s="108"/>
      <c r="K26" s="108"/>
      <c r="L26" s="108"/>
      <c r="M26" s="108" t="s">
        <v>681</v>
      </c>
      <c r="N26" s="108"/>
      <c r="O26" s="108"/>
      <c r="P26" s="109"/>
    </row>
    <row r="27" spans="1:16" ht="13" customHeight="1" thickBot="1">
      <c r="A27" s="145">
        <v>800</v>
      </c>
      <c r="B27" s="129"/>
      <c r="C27" s="129"/>
      <c r="D27" s="129">
        <v>100</v>
      </c>
      <c r="E27" s="129"/>
      <c r="F27" s="129"/>
      <c r="G27" s="129"/>
      <c r="H27" s="129"/>
      <c r="I27" s="129">
        <v>50</v>
      </c>
      <c r="J27" s="129"/>
      <c r="K27" s="129"/>
      <c r="L27" s="129"/>
      <c r="M27" s="129">
        <v>20</v>
      </c>
      <c r="N27" s="129"/>
      <c r="O27" s="129"/>
      <c r="P27" s="148"/>
    </row>
    <row r="28" spans="1:16" ht="13" customHeight="1" thickTop="1">
      <c r="A28" s="116" t="s">
        <v>648</v>
      </c>
      <c r="B28" s="117"/>
      <c r="C28" s="117"/>
      <c r="D28" s="118"/>
      <c r="E28" s="133" t="s">
        <v>1104</v>
      </c>
      <c r="F28" s="134"/>
      <c r="G28" s="134"/>
      <c r="H28" s="134"/>
      <c r="I28" s="134"/>
      <c r="J28" s="134"/>
      <c r="K28" s="134"/>
      <c r="L28" s="134"/>
      <c r="M28" s="134"/>
      <c r="N28" s="134"/>
      <c r="O28" s="134"/>
      <c r="P28" s="135"/>
    </row>
    <row r="29" spans="1:16" ht="13" customHeight="1">
      <c r="A29" s="126" t="s">
        <v>275</v>
      </c>
      <c r="B29" s="107"/>
      <c r="C29" s="107"/>
      <c r="D29" s="119"/>
      <c r="E29" s="136"/>
      <c r="F29" s="137"/>
      <c r="G29" s="137"/>
      <c r="H29" s="137"/>
      <c r="I29" s="137"/>
      <c r="J29" s="137"/>
      <c r="K29" s="137"/>
      <c r="L29" s="137"/>
      <c r="M29" s="137"/>
      <c r="N29" s="137"/>
      <c r="O29" s="137"/>
      <c r="P29" s="138"/>
    </row>
    <row r="30" spans="1:16" ht="13" customHeight="1">
      <c r="A30" s="126" t="s">
        <v>276</v>
      </c>
      <c r="B30" s="107"/>
      <c r="C30" s="120"/>
      <c r="D30" s="121"/>
      <c r="E30" s="136"/>
      <c r="F30" s="137"/>
      <c r="G30" s="137"/>
      <c r="H30" s="137"/>
      <c r="I30" s="137"/>
      <c r="J30" s="137"/>
      <c r="K30" s="137"/>
      <c r="L30" s="137"/>
      <c r="M30" s="137"/>
      <c r="N30" s="137"/>
      <c r="O30" s="137"/>
      <c r="P30" s="138"/>
    </row>
    <row r="31" spans="1:16" ht="13" customHeight="1">
      <c r="A31" s="126" t="s">
        <v>277</v>
      </c>
      <c r="B31" s="107"/>
      <c r="C31" s="122"/>
      <c r="D31" s="123"/>
      <c r="E31" s="136"/>
      <c r="F31" s="137"/>
      <c r="G31" s="137"/>
      <c r="H31" s="137"/>
      <c r="I31" s="137"/>
      <c r="J31" s="137"/>
      <c r="K31" s="137"/>
      <c r="L31" s="137"/>
      <c r="M31" s="137"/>
      <c r="N31" s="137"/>
      <c r="O31" s="137"/>
      <c r="P31" s="138"/>
    </row>
    <row r="32" spans="1:16" ht="13" customHeight="1">
      <c r="A32" s="126" t="s">
        <v>274</v>
      </c>
      <c r="B32" s="107"/>
      <c r="C32" s="107"/>
      <c r="D32" s="119"/>
      <c r="E32" s="136"/>
      <c r="F32" s="137"/>
      <c r="G32" s="137"/>
      <c r="H32" s="137"/>
      <c r="I32" s="137"/>
      <c r="J32" s="137"/>
      <c r="K32" s="137"/>
      <c r="L32" s="137"/>
      <c r="M32" s="137"/>
      <c r="N32" s="137"/>
      <c r="O32" s="137"/>
      <c r="P32" s="138"/>
    </row>
    <row r="33" spans="1:16" ht="13" customHeight="1">
      <c r="A33" s="126" t="s">
        <v>278</v>
      </c>
      <c r="B33" s="107"/>
      <c r="C33" s="107"/>
      <c r="D33" s="119"/>
      <c r="E33" s="136"/>
      <c r="F33" s="137"/>
      <c r="G33" s="137"/>
      <c r="H33" s="137"/>
      <c r="I33" s="137"/>
      <c r="J33" s="137"/>
      <c r="K33" s="137"/>
      <c r="L33" s="137"/>
      <c r="M33" s="137"/>
      <c r="N33" s="137"/>
      <c r="O33" s="137"/>
      <c r="P33" s="138"/>
    </row>
    <row r="34" spans="1:16" ht="13" customHeight="1">
      <c r="A34" s="126" t="s">
        <v>173</v>
      </c>
      <c r="B34" s="107"/>
      <c r="C34" s="107"/>
      <c r="D34" s="119"/>
      <c r="E34" s="136"/>
      <c r="F34" s="137"/>
      <c r="G34" s="137"/>
      <c r="H34" s="137"/>
      <c r="I34" s="137"/>
      <c r="J34" s="137"/>
      <c r="K34" s="137"/>
      <c r="L34" s="137"/>
      <c r="M34" s="137"/>
      <c r="N34" s="137"/>
      <c r="O34" s="137"/>
      <c r="P34" s="138"/>
    </row>
    <row r="35" spans="1:16" ht="13" customHeight="1">
      <c r="A35" s="126" t="s">
        <v>174</v>
      </c>
      <c r="B35" s="107"/>
      <c r="C35" s="107"/>
      <c r="D35" s="119"/>
      <c r="E35" s="136"/>
      <c r="F35" s="137"/>
      <c r="G35" s="137"/>
      <c r="H35" s="137"/>
      <c r="I35" s="137"/>
      <c r="J35" s="137"/>
      <c r="K35" s="137"/>
      <c r="L35" s="137"/>
      <c r="M35" s="137"/>
      <c r="N35" s="137"/>
      <c r="O35" s="137"/>
      <c r="P35" s="138"/>
    </row>
    <row r="36" spans="1:16" ht="13" customHeight="1">
      <c r="A36" s="126" t="s">
        <v>391</v>
      </c>
      <c r="B36" s="107"/>
      <c r="C36" s="107"/>
      <c r="D36" s="119"/>
      <c r="E36" s="136"/>
      <c r="F36" s="137"/>
      <c r="G36" s="137"/>
      <c r="H36" s="137"/>
      <c r="I36" s="137"/>
      <c r="J36" s="137"/>
      <c r="K36" s="137"/>
      <c r="L36" s="137"/>
      <c r="M36" s="137"/>
      <c r="N36" s="137"/>
      <c r="O36" s="137"/>
      <c r="P36" s="138"/>
    </row>
    <row r="37" spans="1:16" ht="13" customHeight="1">
      <c r="A37" s="126" t="s">
        <v>392</v>
      </c>
      <c r="B37" s="107"/>
      <c r="C37" s="122"/>
      <c r="D37" s="123"/>
      <c r="E37" s="136"/>
      <c r="F37" s="137"/>
      <c r="G37" s="137"/>
      <c r="H37" s="137"/>
      <c r="I37" s="137"/>
      <c r="J37" s="137"/>
      <c r="K37" s="137"/>
      <c r="L37" s="137"/>
      <c r="M37" s="137"/>
      <c r="N37" s="137"/>
      <c r="O37" s="137"/>
      <c r="P37" s="138"/>
    </row>
    <row r="38" spans="1:16" ht="13" customHeight="1" thickBot="1">
      <c r="A38" s="127" t="s">
        <v>418</v>
      </c>
      <c r="B38" s="115"/>
      <c r="C38" s="115"/>
      <c r="D38" s="143"/>
      <c r="E38" s="139"/>
      <c r="F38" s="140"/>
      <c r="G38" s="140"/>
      <c r="H38" s="140"/>
      <c r="I38" s="140"/>
      <c r="J38" s="140"/>
      <c r="K38" s="140"/>
      <c r="L38" s="140"/>
      <c r="M38" s="140"/>
      <c r="N38" s="140"/>
      <c r="O38" s="140"/>
      <c r="P38" s="141"/>
    </row>
    <row r="39" spans="1:16" ht="13" customHeight="1" thickTop="1">
      <c r="A39" s="132" t="s">
        <v>669</v>
      </c>
      <c r="B39" s="108"/>
      <c r="C39" s="108"/>
      <c r="D39" s="108"/>
      <c r="E39" s="108"/>
      <c r="F39" s="108"/>
      <c r="G39" s="108"/>
      <c r="H39" s="108"/>
      <c r="I39" s="108"/>
      <c r="J39" s="108"/>
      <c r="K39" s="108"/>
      <c r="L39" s="108"/>
      <c r="M39" s="108"/>
      <c r="N39" s="108"/>
      <c r="O39" s="108"/>
      <c r="P39" s="109"/>
    </row>
    <row r="40" spans="1:16" ht="13" customHeight="1">
      <c r="A40" s="25" t="s">
        <v>361</v>
      </c>
      <c r="B40" s="4">
        <v>1</v>
      </c>
      <c r="C40" s="4">
        <v>2</v>
      </c>
      <c r="D40" s="4">
        <v>3</v>
      </c>
      <c r="E40" s="4">
        <v>4</v>
      </c>
      <c r="F40" s="4">
        <v>5</v>
      </c>
      <c r="G40" s="108">
        <v>6</v>
      </c>
      <c r="H40" s="108"/>
      <c r="I40" s="108"/>
      <c r="J40" s="4">
        <v>7</v>
      </c>
      <c r="K40" s="4">
        <v>8</v>
      </c>
      <c r="L40" s="4">
        <v>9</v>
      </c>
      <c r="M40" s="4">
        <v>10</v>
      </c>
      <c r="N40" s="4">
        <v>11</v>
      </c>
      <c r="O40" s="108">
        <v>12</v>
      </c>
      <c r="P40" s="109"/>
    </row>
    <row r="41" spans="1:16" ht="13" customHeight="1" thickBot="1">
      <c r="A41" s="27" t="s">
        <v>668</v>
      </c>
      <c r="B41" s="28" t="s">
        <v>670</v>
      </c>
      <c r="C41" s="28" t="s">
        <v>671</v>
      </c>
      <c r="D41" s="28" t="s">
        <v>471</v>
      </c>
      <c r="E41" s="28" t="s">
        <v>472</v>
      </c>
      <c r="F41" s="28" t="s">
        <v>473</v>
      </c>
      <c r="G41" s="129" t="s">
        <v>344</v>
      </c>
      <c r="H41" s="129"/>
      <c r="I41" s="129"/>
      <c r="J41" s="28" t="s">
        <v>580</v>
      </c>
      <c r="K41" s="28" t="s">
        <v>581</v>
      </c>
      <c r="L41" s="28" t="s">
        <v>582</v>
      </c>
      <c r="M41" s="28" t="s">
        <v>583</v>
      </c>
      <c r="N41" s="28" t="s">
        <v>584</v>
      </c>
      <c r="O41" s="29"/>
      <c r="P41" s="30" t="s">
        <v>585</v>
      </c>
    </row>
    <row r="42" spans="1:16" ht="14" thickTop="1"/>
  </sheetData>
  <mergeCells count="85">
    <mergeCell ref="H26:H27"/>
    <mergeCell ref="I26:L26"/>
    <mergeCell ref="I27:L27"/>
    <mergeCell ref="A15:G15"/>
    <mergeCell ref="I23:P23"/>
    <mergeCell ref="I24:P24"/>
    <mergeCell ref="I18:P18"/>
    <mergeCell ref="A19:G19"/>
    <mergeCell ref="A23:G23"/>
    <mergeCell ref="A24:G24"/>
    <mergeCell ref="I20:P20"/>
    <mergeCell ref="I21:P21"/>
    <mergeCell ref="I22:P22"/>
    <mergeCell ref="M26:P26"/>
    <mergeCell ref="M27:P27"/>
    <mergeCell ref="I13:P13"/>
    <mergeCell ref="I14:P14"/>
    <mergeCell ref="I15:P15"/>
    <mergeCell ref="I16:P16"/>
    <mergeCell ref="I17:P17"/>
    <mergeCell ref="A38:B38"/>
    <mergeCell ref="A26:C26"/>
    <mergeCell ref="A27:C27"/>
    <mergeCell ref="D27:G27"/>
    <mergeCell ref="D26:G26"/>
    <mergeCell ref="A32:B32"/>
    <mergeCell ref="A33:B33"/>
    <mergeCell ref="A34:B34"/>
    <mergeCell ref="A35:B35"/>
    <mergeCell ref="A36:B36"/>
    <mergeCell ref="A37:B37"/>
    <mergeCell ref="C33:D33"/>
    <mergeCell ref="C34:D34"/>
    <mergeCell ref="C35:D35"/>
    <mergeCell ref="C36:D36"/>
    <mergeCell ref="C37:D37"/>
    <mergeCell ref="A11:G11"/>
    <mergeCell ref="A12:G12"/>
    <mergeCell ref="A13:G13"/>
    <mergeCell ref="A14:G14"/>
    <mergeCell ref="C32:D32"/>
    <mergeCell ref="A28:D28"/>
    <mergeCell ref="A29:B29"/>
    <mergeCell ref="A30:B30"/>
    <mergeCell ref="A31:B31"/>
    <mergeCell ref="G41:I41"/>
    <mergeCell ref="I11:P11"/>
    <mergeCell ref="I12:P12"/>
    <mergeCell ref="A10:C10"/>
    <mergeCell ref="D10:G10"/>
    <mergeCell ref="A39:P39"/>
    <mergeCell ref="E28:P38"/>
    <mergeCell ref="A20:G20"/>
    <mergeCell ref="A21:G21"/>
    <mergeCell ref="A22:G22"/>
    <mergeCell ref="A16:G16"/>
    <mergeCell ref="A17:G17"/>
    <mergeCell ref="A18:G18"/>
    <mergeCell ref="C38:D38"/>
    <mergeCell ref="I10:L10"/>
    <mergeCell ref="M10:P10"/>
    <mergeCell ref="A6:F6"/>
    <mergeCell ref="A7:F7"/>
    <mergeCell ref="A8:F8"/>
    <mergeCell ref="A1:F1"/>
    <mergeCell ref="A2:F2"/>
    <mergeCell ref="A3:F3"/>
    <mergeCell ref="A4:F4"/>
    <mergeCell ref="A5:F5"/>
    <mergeCell ref="O40:P40"/>
    <mergeCell ref="I1:O1"/>
    <mergeCell ref="I2:O2"/>
    <mergeCell ref="I3:O3"/>
    <mergeCell ref="I4:O4"/>
    <mergeCell ref="I5:O5"/>
    <mergeCell ref="I6:O6"/>
    <mergeCell ref="I7:O7"/>
    <mergeCell ref="I8:O8"/>
    <mergeCell ref="G40:I40"/>
    <mergeCell ref="A9:P9"/>
    <mergeCell ref="C29:D29"/>
    <mergeCell ref="C30:D30"/>
    <mergeCell ref="C31:D31"/>
    <mergeCell ref="A25:P25"/>
    <mergeCell ref="I19:P19"/>
  </mergeCells>
  <phoneticPr fontId="8" type="noConversion"/>
  <printOptions horizontalCentered="1" verticalCentered="1"/>
  <pageMargins left="0.5" right="0.5" top="0.5" bottom="0.5" header="0.2" footer="0"/>
  <pageSetup orientation="landscape" horizontalDpi="4294967292" verticalDpi="429496729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33"/>
  <sheetViews>
    <sheetView view="pageLayout" workbookViewId="0">
      <selection sqref="A1:C33"/>
    </sheetView>
  </sheetViews>
  <sheetFormatPr baseColWidth="10" defaultRowHeight="13"/>
  <cols>
    <col min="1" max="1" width="16.5703125" bestFit="1" customWidth="1"/>
    <col min="2" max="2" width="13.28515625" bestFit="1" customWidth="1"/>
    <col min="3" max="3" width="13.85546875" bestFit="1" customWidth="1"/>
  </cols>
  <sheetData>
    <row r="1" spans="1:3">
      <c r="A1" s="2" t="s">
        <v>271</v>
      </c>
      <c r="B1" s="2" t="s">
        <v>272</v>
      </c>
      <c r="C1" s="2" t="s">
        <v>268</v>
      </c>
    </row>
    <row r="2" spans="1:3">
      <c r="A2" t="s">
        <v>1068</v>
      </c>
      <c r="B2" s="1" t="s">
        <v>432</v>
      </c>
      <c r="C2" s="1" t="s">
        <v>435</v>
      </c>
    </row>
    <row r="3" spans="1:3">
      <c r="A3" t="s">
        <v>903</v>
      </c>
      <c r="B3" s="1" t="s">
        <v>909</v>
      </c>
      <c r="C3" s="1" t="s">
        <v>1115</v>
      </c>
    </row>
    <row r="4" spans="1:3">
      <c r="A4" t="s">
        <v>1051</v>
      </c>
      <c r="B4" s="1" t="s">
        <v>1052</v>
      </c>
      <c r="C4" s="3" t="s">
        <v>1053</v>
      </c>
    </row>
    <row r="5" spans="1:3">
      <c r="A5" t="s">
        <v>1047</v>
      </c>
      <c r="B5" s="1" t="s">
        <v>1048</v>
      </c>
      <c r="C5" s="1" t="s">
        <v>1115</v>
      </c>
    </row>
    <row r="6" spans="1:3">
      <c r="A6" t="s">
        <v>363</v>
      </c>
      <c r="B6" s="1" t="s">
        <v>568</v>
      </c>
      <c r="C6" s="1" t="s">
        <v>435</v>
      </c>
    </row>
    <row r="7" spans="1:3">
      <c r="A7" t="s">
        <v>904</v>
      </c>
      <c r="B7" s="1" t="s">
        <v>898</v>
      </c>
      <c r="C7" s="3" t="s">
        <v>625</v>
      </c>
    </row>
    <row r="8" spans="1:3">
      <c r="A8" t="s">
        <v>905</v>
      </c>
      <c r="B8" s="1" t="s">
        <v>899</v>
      </c>
      <c r="C8" s="1" t="s">
        <v>1115</v>
      </c>
    </row>
    <row r="9" spans="1:3">
      <c r="A9" t="s">
        <v>906</v>
      </c>
      <c r="B9" s="1" t="s">
        <v>899</v>
      </c>
      <c r="C9" s="1" t="s">
        <v>1115</v>
      </c>
    </row>
    <row r="10" spans="1:3">
      <c r="A10" t="s">
        <v>1049</v>
      </c>
      <c r="B10" s="1" t="s">
        <v>1050</v>
      </c>
      <c r="C10" s="3" t="s">
        <v>1054</v>
      </c>
    </row>
    <row r="11" spans="1:3">
      <c r="A11" t="s">
        <v>676</v>
      </c>
      <c r="B11" s="1" t="s">
        <v>881</v>
      </c>
      <c r="C11" s="1" t="s">
        <v>435</v>
      </c>
    </row>
    <row r="12" spans="1:3">
      <c r="A12" t="s">
        <v>1055</v>
      </c>
      <c r="B12" s="1" t="s">
        <v>1052</v>
      </c>
      <c r="C12" s="3" t="s">
        <v>1056</v>
      </c>
    </row>
    <row r="13" spans="1:3">
      <c r="A13" t="s">
        <v>1057</v>
      </c>
      <c r="B13" s="1" t="s">
        <v>1052</v>
      </c>
      <c r="C13" s="3" t="s">
        <v>1056</v>
      </c>
    </row>
    <row r="14" spans="1:3">
      <c r="A14" t="s">
        <v>672</v>
      </c>
      <c r="B14" s="1" t="s">
        <v>569</v>
      </c>
      <c r="C14" s="3" t="s">
        <v>778</v>
      </c>
    </row>
    <row r="15" spans="1:3">
      <c r="A15" t="s">
        <v>1058</v>
      </c>
      <c r="B15" s="1" t="s">
        <v>1052</v>
      </c>
      <c r="C15" s="3" t="s">
        <v>778</v>
      </c>
    </row>
    <row r="16" spans="1:3">
      <c r="A16" t="s">
        <v>92</v>
      </c>
      <c r="B16" s="1" t="s">
        <v>569</v>
      </c>
      <c r="C16" s="3" t="s">
        <v>723</v>
      </c>
    </row>
    <row r="17" spans="1:3">
      <c r="A17" t="s">
        <v>1060</v>
      </c>
      <c r="B17" s="1" t="s">
        <v>228</v>
      </c>
      <c r="C17" s="1" t="s">
        <v>435</v>
      </c>
    </row>
    <row r="18" spans="1:3">
      <c r="A18" t="s">
        <v>447</v>
      </c>
      <c r="B18" s="1" t="s">
        <v>228</v>
      </c>
      <c r="C18" s="3" t="s">
        <v>724</v>
      </c>
    </row>
    <row r="19" spans="1:3">
      <c r="A19" t="s">
        <v>673</v>
      </c>
      <c r="B19" s="1" t="s">
        <v>228</v>
      </c>
      <c r="C19" s="3" t="s">
        <v>725</v>
      </c>
    </row>
    <row r="20" spans="1:3">
      <c r="A20" t="s">
        <v>1061</v>
      </c>
      <c r="B20" s="1" t="s">
        <v>1062</v>
      </c>
      <c r="C20" s="1" t="s">
        <v>435</v>
      </c>
    </row>
    <row r="21" spans="1:3">
      <c r="A21" t="s">
        <v>674</v>
      </c>
      <c r="B21" s="1" t="s">
        <v>433</v>
      </c>
      <c r="C21" s="3" t="s">
        <v>625</v>
      </c>
    </row>
    <row r="22" spans="1:3">
      <c r="A22" t="s">
        <v>675</v>
      </c>
      <c r="B22" s="1" t="s">
        <v>434</v>
      </c>
      <c r="C22" s="3" t="s">
        <v>825</v>
      </c>
    </row>
    <row r="23" spans="1:3">
      <c r="A23" t="s">
        <v>1063</v>
      </c>
      <c r="B23" s="1" t="s">
        <v>1070</v>
      </c>
      <c r="C23" s="3" t="s">
        <v>625</v>
      </c>
    </row>
    <row r="24" spans="1:3">
      <c r="A24" t="s">
        <v>1071</v>
      </c>
      <c r="B24" s="3" t="s">
        <v>1046</v>
      </c>
      <c r="C24" s="1" t="s">
        <v>435</v>
      </c>
    </row>
    <row r="25" spans="1:3">
      <c r="A25" t="s">
        <v>907</v>
      </c>
      <c r="B25" s="3" t="s">
        <v>794</v>
      </c>
      <c r="C25" s="1" t="s">
        <v>435</v>
      </c>
    </row>
    <row r="26" spans="1:3">
      <c r="A26" t="s">
        <v>1072</v>
      </c>
      <c r="B26" s="3" t="s">
        <v>794</v>
      </c>
      <c r="C26" s="1" t="s">
        <v>435</v>
      </c>
    </row>
    <row r="27" spans="1:3">
      <c r="A27" t="s">
        <v>908</v>
      </c>
      <c r="B27" s="3" t="s">
        <v>794</v>
      </c>
      <c r="C27" s="1" t="s">
        <v>1115</v>
      </c>
    </row>
    <row r="28" spans="1:3">
      <c r="A28" t="s">
        <v>1073</v>
      </c>
      <c r="B28" s="3" t="s">
        <v>1046</v>
      </c>
      <c r="C28" s="1" t="s">
        <v>435</v>
      </c>
    </row>
    <row r="29" spans="1:3">
      <c r="A29" t="s">
        <v>1074</v>
      </c>
      <c r="B29" s="1" t="s">
        <v>1059</v>
      </c>
      <c r="C29" s="1" t="s">
        <v>435</v>
      </c>
    </row>
    <row r="30" spans="1:3">
      <c r="A30" t="s">
        <v>1075</v>
      </c>
      <c r="B30" s="1" t="s">
        <v>1059</v>
      </c>
      <c r="C30" s="1" t="s">
        <v>435</v>
      </c>
    </row>
    <row r="31" spans="1:3">
      <c r="A31" t="s">
        <v>1076</v>
      </c>
      <c r="B31" s="1" t="s">
        <v>1059</v>
      </c>
      <c r="C31" s="1" t="s">
        <v>435</v>
      </c>
    </row>
    <row r="32" spans="1:3">
      <c r="A32" t="s">
        <v>570</v>
      </c>
      <c r="B32" s="1" t="s">
        <v>777</v>
      </c>
      <c r="C32" s="3" t="s">
        <v>826</v>
      </c>
    </row>
    <row r="33" spans="1:3">
      <c r="A33" t="s">
        <v>337</v>
      </c>
      <c r="B33" s="1" t="s">
        <v>228</v>
      </c>
      <c r="C33" s="3" t="s">
        <v>725</v>
      </c>
    </row>
  </sheetData>
  <sortState ref="A2:C19">
    <sortCondition ref="A3:A19"/>
  </sortState>
  <phoneticPr fontId="8"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09"/>
  <sheetViews>
    <sheetView view="pageLayout" workbookViewId="0"/>
  </sheetViews>
  <sheetFormatPr baseColWidth="10" defaultRowHeight="13"/>
  <cols>
    <col min="1" max="1" width="15.5703125" bestFit="1" customWidth="1"/>
    <col min="2" max="3" width="10.7109375" style="1"/>
  </cols>
  <sheetData>
    <row r="1" spans="1:4">
      <c r="A1" s="2" t="s">
        <v>55</v>
      </c>
      <c r="B1" s="56" t="s">
        <v>330</v>
      </c>
      <c r="C1" s="56" t="s">
        <v>56</v>
      </c>
      <c r="D1" s="2" t="s">
        <v>219</v>
      </c>
    </row>
    <row r="2" spans="1:4">
      <c r="A2" t="s">
        <v>933</v>
      </c>
      <c r="B2" s="1" t="s">
        <v>332</v>
      </c>
      <c r="C2" s="1" t="s">
        <v>331</v>
      </c>
      <c r="D2" s="1" t="s">
        <v>934</v>
      </c>
    </row>
    <row r="3" spans="1:4">
      <c r="A3" t="s">
        <v>1101</v>
      </c>
      <c r="B3" s="1" t="s">
        <v>332</v>
      </c>
      <c r="C3" s="1" t="s">
        <v>331</v>
      </c>
      <c r="D3" s="1" t="s">
        <v>1182</v>
      </c>
    </row>
    <row r="4" spans="1:4">
      <c r="A4" t="s">
        <v>845</v>
      </c>
      <c r="B4" s="1">
        <v>1</v>
      </c>
      <c r="C4" s="1" t="s">
        <v>917</v>
      </c>
      <c r="D4" s="1" t="s">
        <v>928</v>
      </c>
    </row>
    <row r="5" spans="1:4">
      <c r="A5" t="s">
        <v>441</v>
      </c>
      <c r="B5" s="1" t="s">
        <v>332</v>
      </c>
      <c r="C5" s="1" t="s">
        <v>331</v>
      </c>
      <c r="D5" s="1" t="s">
        <v>333</v>
      </c>
    </row>
    <row r="6" spans="1:4">
      <c r="A6" t="s">
        <v>324</v>
      </c>
      <c r="B6" s="1" t="s">
        <v>332</v>
      </c>
      <c r="C6" s="1" t="s">
        <v>331</v>
      </c>
      <c r="D6" s="1" t="s">
        <v>334</v>
      </c>
    </row>
    <row r="7" spans="1:4">
      <c r="A7" t="s">
        <v>814</v>
      </c>
      <c r="B7" s="1" t="s">
        <v>332</v>
      </c>
      <c r="C7" s="1" t="s">
        <v>331</v>
      </c>
      <c r="D7" s="1" t="s">
        <v>989</v>
      </c>
    </row>
    <row r="8" spans="1:4">
      <c r="A8" t="s">
        <v>815</v>
      </c>
      <c r="B8" s="1" t="s">
        <v>332</v>
      </c>
      <c r="C8" s="1" t="s">
        <v>331</v>
      </c>
      <c r="D8" s="1" t="s">
        <v>988</v>
      </c>
    </row>
    <row r="9" spans="1:4">
      <c r="A9" t="s">
        <v>990</v>
      </c>
      <c r="B9" s="1" t="s">
        <v>332</v>
      </c>
      <c r="C9" s="1" t="s">
        <v>331</v>
      </c>
      <c r="D9" s="1" t="s">
        <v>991</v>
      </c>
    </row>
    <row r="10" spans="1:4">
      <c r="A10" t="s">
        <v>748</v>
      </c>
      <c r="B10" s="1">
        <v>1</v>
      </c>
      <c r="C10" s="1" t="s">
        <v>918</v>
      </c>
      <c r="D10" s="1" t="s">
        <v>929</v>
      </c>
    </row>
    <row r="11" spans="1:4">
      <c r="A11" t="s">
        <v>749</v>
      </c>
      <c r="B11" s="1">
        <v>1</v>
      </c>
      <c r="C11" s="1" t="s">
        <v>918</v>
      </c>
      <c r="D11" s="1" t="s">
        <v>930</v>
      </c>
    </row>
    <row r="12" spans="1:4">
      <c r="A12" t="s">
        <v>856</v>
      </c>
      <c r="B12" s="1" t="s">
        <v>799</v>
      </c>
      <c r="C12" s="1" t="s">
        <v>919</v>
      </c>
      <c r="D12" s="1" t="s">
        <v>934</v>
      </c>
    </row>
    <row r="13" spans="1:4">
      <c r="A13" t="s">
        <v>857</v>
      </c>
      <c r="B13" s="1">
        <v>1</v>
      </c>
      <c r="C13" s="1" t="s">
        <v>917</v>
      </c>
      <c r="D13" s="1" t="s">
        <v>1064</v>
      </c>
    </row>
    <row r="14" spans="1:4">
      <c r="A14" t="s">
        <v>992</v>
      </c>
      <c r="B14" s="1" t="s">
        <v>332</v>
      </c>
      <c r="C14" s="1" t="s">
        <v>331</v>
      </c>
      <c r="D14" s="1" t="s">
        <v>989</v>
      </c>
    </row>
    <row r="15" spans="1:4">
      <c r="A15" t="s">
        <v>1107</v>
      </c>
      <c r="B15" s="1" t="s">
        <v>688</v>
      </c>
      <c r="C15" s="1">
        <v>100</v>
      </c>
      <c r="D15" s="1" t="s">
        <v>1110</v>
      </c>
    </row>
    <row r="16" spans="1:4">
      <c r="A16" t="s">
        <v>1108</v>
      </c>
      <c r="B16" s="1" t="s">
        <v>688</v>
      </c>
      <c r="C16" s="1">
        <v>90</v>
      </c>
      <c r="D16" s="1" t="s">
        <v>1111</v>
      </c>
    </row>
    <row r="17" spans="1:4">
      <c r="A17" t="s">
        <v>1109</v>
      </c>
      <c r="B17" s="1" t="s">
        <v>688</v>
      </c>
      <c r="C17" s="1" t="s">
        <v>479</v>
      </c>
      <c r="D17" s="1" t="s">
        <v>366</v>
      </c>
    </row>
    <row r="18" spans="1:4">
      <c r="A18" t="s">
        <v>325</v>
      </c>
      <c r="B18" s="1" t="s">
        <v>332</v>
      </c>
      <c r="C18" s="1" t="s">
        <v>331</v>
      </c>
      <c r="D18" s="1" t="s">
        <v>630</v>
      </c>
    </row>
    <row r="19" spans="1:4">
      <c r="A19" t="s">
        <v>993</v>
      </c>
      <c r="B19" s="1" t="s">
        <v>332</v>
      </c>
      <c r="C19" s="1" t="s">
        <v>331</v>
      </c>
      <c r="D19" s="1" t="s">
        <v>994</v>
      </c>
    </row>
    <row r="20" spans="1:4">
      <c r="A20" t="s">
        <v>995</v>
      </c>
      <c r="B20" s="1" t="s">
        <v>332</v>
      </c>
      <c r="C20" s="1" t="s">
        <v>331</v>
      </c>
      <c r="D20" s="1" t="s">
        <v>996</v>
      </c>
    </row>
    <row r="21" spans="1:4">
      <c r="A21" t="s">
        <v>1102</v>
      </c>
      <c r="B21" s="1" t="s">
        <v>332</v>
      </c>
      <c r="C21" s="1" t="s">
        <v>331</v>
      </c>
      <c r="D21" s="1" t="s">
        <v>1103</v>
      </c>
    </row>
    <row r="22" spans="1:4">
      <c r="A22" t="s">
        <v>973</v>
      </c>
      <c r="B22" s="1" t="s">
        <v>974</v>
      </c>
      <c r="C22" s="1" t="s">
        <v>331</v>
      </c>
      <c r="D22" s="1" t="s">
        <v>975</v>
      </c>
    </row>
    <row r="23" spans="1:4">
      <c r="A23" t="s">
        <v>998</v>
      </c>
      <c r="B23" s="1" t="s">
        <v>332</v>
      </c>
      <c r="C23" s="1" t="s">
        <v>331</v>
      </c>
      <c r="D23" s="1" t="s">
        <v>997</v>
      </c>
    </row>
    <row r="24" spans="1:4">
      <c r="A24" t="s">
        <v>858</v>
      </c>
      <c r="B24" s="1">
        <v>1</v>
      </c>
      <c r="C24" s="1" t="s">
        <v>920</v>
      </c>
      <c r="D24" s="1" t="s">
        <v>1065</v>
      </c>
    </row>
    <row r="25" spans="1:4">
      <c r="A25" t="s">
        <v>999</v>
      </c>
      <c r="B25" s="1" t="s">
        <v>332</v>
      </c>
      <c r="C25" s="1" t="s">
        <v>331</v>
      </c>
      <c r="D25" s="1" t="s">
        <v>988</v>
      </c>
    </row>
    <row r="26" spans="1:4">
      <c r="A26" t="s">
        <v>326</v>
      </c>
      <c r="B26" s="1" t="s">
        <v>332</v>
      </c>
      <c r="C26" s="1" t="s">
        <v>331</v>
      </c>
      <c r="D26" s="1" t="s">
        <v>626</v>
      </c>
    </row>
    <row r="27" spans="1:4">
      <c r="A27" t="s">
        <v>976</v>
      </c>
      <c r="B27" s="1" t="s">
        <v>332</v>
      </c>
      <c r="C27" s="1" t="s">
        <v>331</v>
      </c>
      <c r="D27" s="1" t="s">
        <v>977</v>
      </c>
    </row>
    <row r="28" spans="1:4">
      <c r="A28" t="s">
        <v>1113</v>
      </c>
      <c r="B28" s="1" t="s">
        <v>396</v>
      </c>
      <c r="C28" s="1">
        <v>40</v>
      </c>
      <c r="D28" s="1" t="s">
        <v>1181</v>
      </c>
    </row>
    <row r="29" spans="1:4">
      <c r="A29" t="s">
        <v>1114</v>
      </c>
      <c r="B29" s="1" t="s">
        <v>396</v>
      </c>
      <c r="C29" s="1">
        <v>120</v>
      </c>
      <c r="D29" s="1" t="s">
        <v>1182</v>
      </c>
    </row>
    <row r="30" spans="1:4">
      <c r="A30" t="s">
        <v>1112</v>
      </c>
      <c r="B30" s="1" t="s">
        <v>396</v>
      </c>
      <c r="C30" s="1">
        <v>80</v>
      </c>
      <c r="D30" s="1" t="s">
        <v>366</v>
      </c>
    </row>
    <row r="31" spans="1:4">
      <c r="A31" t="s">
        <v>367</v>
      </c>
      <c r="B31" s="1" t="s">
        <v>397</v>
      </c>
      <c r="C31" s="1" t="s">
        <v>480</v>
      </c>
      <c r="D31" s="1" t="s">
        <v>366</v>
      </c>
    </row>
    <row r="32" spans="1:4">
      <c r="A32" t="s">
        <v>859</v>
      </c>
      <c r="B32" s="1">
        <v>1</v>
      </c>
      <c r="C32" s="1" t="s">
        <v>917</v>
      </c>
      <c r="D32" s="1" t="s">
        <v>928</v>
      </c>
    </row>
    <row r="33" spans="1:4">
      <c r="A33" t="s">
        <v>368</v>
      </c>
      <c r="B33" s="1" t="s">
        <v>1097</v>
      </c>
      <c r="C33" s="1" t="s">
        <v>481</v>
      </c>
      <c r="D33" s="1" t="s">
        <v>366</v>
      </c>
    </row>
    <row r="34" spans="1:4">
      <c r="A34" t="s">
        <v>1067</v>
      </c>
      <c r="B34" s="1" t="s">
        <v>937</v>
      </c>
      <c r="C34" s="1" t="s">
        <v>917</v>
      </c>
      <c r="D34" s="1" t="s">
        <v>938</v>
      </c>
    </row>
    <row r="35" spans="1:4">
      <c r="A35" t="s">
        <v>846</v>
      </c>
      <c r="B35" s="1" t="s">
        <v>741</v>
      </c>
      <c r="C35" s="1" t="s">
        <v>921</v>
      </c>
      <c r="D35" s="1" t="s">
        <v>939</v>
      </c>
    </row>
    <row r="36" spans="1:4">
      <c r="A36" t="s">
        <v>1000</v>
      </c>
      <c r="B36" s="1" t="s">
        <v>332</v>
      </c>
      <c r="C36" s="1" t="s">
        <v>331</v>
      </c>
      <c r="D36" s="1" t="s">
        <v>991</v>
      </c>
    </row>
    <row r="37" spans="1:4">
      <c r="A37" t="s">
        <v>860</v>
      </c>
      <c r="B37" s="1">
        <v>1</v>
      </c>
      <c r="C37" s="1" t="s">
        <v>918</v>
      </c>
      <c r="D37" s="1" t="s">
        <v>1118</v>
      </c>
    </row>
    <row r="38" spans="1:4">
      <c r="A38" t="s">
        <v>369</v>
      </c>
      <c r="B38" s="1" t="s">
        <v>398</v>
      </c>
      <c r="C38" s="1" t="s">
        <v>482</v>
      </c>
      <c r="D38" s="1" t="s">
        <v>591</v>
      </c>
    </row>
    <row r="39" spans="1:4">
      <c r="A39" t="s">
        <v>1001</v>
      </c>
      <c r="B39" s="1" t="s">
        <v>332</v>
      </c>
      <c r="C39" s="1" t="s">
        <v>331</v>
      </c>
      <c r="D39" s="1" t="s">
        <v>997</v>
      </c>
    </row>
    <row r="40" spans="1:4">
      <c r="A40" t="s">
        <v>327</v>
      </c>
      <c r="B40" s="1" t="s">
        <v>332</v>
      </c>
      <c r="C40" s="1" t="s">
        <v>331</v>
      </c>
      <c r="D40" s="1" t="s">
        <v>722</v>
      </c>
    </row>
    <row r="41" spans="1:4">
      <c r="A41" t="s">
        <v>861</v>
      </c>
      <c r="B41" s="1">
        <v>1</v>
      </c>
      <c r="C41" s="1" t="s">
        <v>917</v>
      </c>
      <c r="D41" s="1" t="s">
        <v>988</v>
      </c>
    </row>
    <row r="42" spans="1:4">
      <c r="A42" t="s">
        <v>328</v>
      </c>
      <c r="B42" s="1" t="s">
        <v>332</v>
      </c>
      <c r="C42" s="1" t="s">
        <v>331</v>
      </c>
      <c r="D42" s="1" t="s">
        <v>364</v>
      </c>
    </row>
    <row r="43" spans="1:4">
      <c r="A43" t="s">
        <v>1106</v>
      </c>
      <c r="B43" s="1">
        <v>1</v>
      </c>
      <c r="C43" s="1" t="s">
        <v>1183</v>
      </c>
      <c r="D43" s="1" t="s">
        <v>1064</v>
      </c>
    </row>
    <row r="44" spans="1:4">
      <c r="A44" t="s">
        <v>329</v>
      </c>
      <c r="B44" s="1" t="s">
        <v>332</v>
      </c>
      <c r="C44" s="1" t="s">
        <v>331</v>
      </c>
      <c r="D44" s="1" t="s">
        <v>365</v>
      </c>
    </row>
    <row r="45" spans="1:4">
      <c r="A45" t="s">
        <v>1002</v>
      </c>
      <c r="B45" s="1" t="s">
        <v>332</v>
      </c>
      <c r="C45" s="1" t="s">
        <v>331</v>
      </c>
      <c r="D45" s="1" t="s">
        <v>1115</v>
      </c>
    </row>
    <row r="46" spans="1:4">
      <c r="A46" t="s">
        <v>862</v>
      </c>
      <c r="B46" s="1" t="s">
        <v>800</v>
      </c>
      <c r="C46" s="1" t="s">
        <v>921</v>
      </c>
      <c r="D46" s="1" t="s">
        <v>929</v>
      </c>
    </row>
    <row r="47" spans="1:4">
      <c r="A47" t="s">
        <v>216</v>
      </c>
      <c r="B47" s="1" t="s">
        <v>332</v>
      </c>
      <c r="C47" s="1" t="s">
        <v>331</v>
      </c>
      <c r="D47" s="1" t="s">
        <v>366</v>
      </c>
    </row>
    <row r="48" spans="1:4">
      <c r="A48" t="s">
        <v>972</v>
      </c>
      <c r="B48" s="1" t="s">
        <v>1164</v>
      </c>
      <c r="C48" s="1" t="s">
        <v>854</v>
      </c>
      <c r="D48" s="1" t="s">
        <v>987</v>
      </c>
    </row>
    <row r="49" spans="1:4">
      <c r="A49" t="s">
        <v>847</v>
      </c>
      <c r="B49" s="1" t="s">
        <v>1164</v>
      </c>
      <c r="C49" s="1" t="s">
        <v>855</v>
      </c>
      <c r="D49" s="1" t="s">
        <v>1034</v>
      </c>
    </row>
    <row r="50" spans="1:4">
      <c r="A50" t="s">
        <v>1184</v>
      </c>
      <c r="B50" s="1" t="s">
        <v>1163</v>
      </c>
      <c r="C50" s="1">
        <v>300</v>
      </c>
      <c r="D50" s="1" t="s">
        <v>1186</v>
      </c>
    </row>
    <row r="51" spans="1:4">
      <c r="A51" t="s">
        <v>848</v>
      </c>
      <c r="B51" s="1" t="s">
        <v>1165</v>
      </c>
      <c r="C51" s="1" t="s">
        <v>984</v>
      </c>
      <c r="D51" s="1" t="s">
        <v>929</v>
      </c>
    </row>
    <row r="52" spans="1:4">
      <c r="A52" t="s">
        <v>851</v>
      </c>
      <c r="B52" s="1">
        <v>1</v>
      </c>
      <c r="C52" s="1" t="s">
        <v>986</v>
      </c>
      <c r="D52" s="1" t="s">
        <v>902</v>
      </c>
    </row>
    <row r="53" spans="1:4">
      <c r="A53" t="s">
        <v>849</v>
      </c>
      <c r="B53" s="1" t="s">
        <v>853</v>
      </c>
      <c r="C53" s="1" t="s">
        <v>985</v>
      </c>
      <c r="D53" s="1" t="s">
        <v>900</v>
      </c>
    </row>
    <row r="54" spans="1:4">
      <c r="A54" t="s">
        <v>850</v>
      </c>
      <c r="B54" s="1" t="s">
        <v>852</v>
      </c>
      <c r="C54" s="1" t="s">
        <v>926</v>
      </c>
      <c r="D54" s="1" t="s">
        <v>901</v>
      </c>
    </row>
    <row r="55" spans="1:4">
      <c r="A55" t="s">
        <v>1116</v>
      </c>
      <c r="B55" s="1" t="s">
        <v>332</v>
      </c>
      <c r="C55" s="1" t="s">
        <v>331</v>
      </c>
      <c r="D55" s="1" t="s">
        <v>996</v>
      </c>
    </row>
    <row r="56" spans="1:4">
      <c r="A56" t="s">
        <v>1187</v>
      </c>
      <c r="B56" s="1">
        <v>1</v>
      </c>
      <c r="C56" s="1" t="s">
        <v>1188</v>
      </c>
      <c r="D56" s="1" t="s">
        <v>1182</v>
      </c>
    </row>
    <row r="57" spans="1:4">
      <c r="A57" t="s">
        <v>801</v>
      </c>
      <c r="B57" s="3" t="s">
        <v>802</v>
      </c>
      <c r="C57" s="1" t="s">
        <v>917</v>
      </c>
      <c r="D57" s="1" t="s">
        <v>1064</v>
      </c>
    </row>
    <row r="58" spans="1:4">
      <c r="A58" t="s">
        <v>1189</v>
      </c>
      <c r="B58" s="1" t="s">
        <v>1185</v>
      </c>
      <c r="C58" s="1" t="s">
        <v>1190</v>
      </c>
      <c r="D58" s="1" t="s">
        <v>1191</v>
      </c>
    </row>
    <row r="59" spans="1:4">
      <c r="A59" t="s">
        <v>863</v>
      </c>
      <c r="B59" s="3" t="s">
        <v>802</v>
      </c>
      <c r="C59" s="1" t="s">
        <v>922</v>
      </c>
      <c r="D59" s="1" t="s">
        <v>930</v>
      </c>
    </row>
    <row r="60" spans="1:4">
      <c r="A60" t="s">
        <v>864</v>
      </c>
      <c r="B60" s="1" t="s">
        <v>910</v>
      </c>
      <c r="C60" s="1" t="s">
        <v>923</v>
      </c>
      <c r="D60" s="1" t="s">
        <v>928</v>
      </c>
    </row>
    <row r="61" spans="1:4">
      <c r="A61" t="s">
        <v>865</v>
      </c>
      <c r="B61" s="3" t="s">
        <v>911</v>
      </c>
      <c r="C61" s="1" t="s">
        <v>924</v>
      </c>
      <c r="D61" s="1" t="s">
        <v>1118</v>
      </c>
    </row>
    <row r="62" spans="1:4">
      <c r="A62" t="s">
        <v>866</v>
      </c>
      <c r="B62" s="1" t="s">
        <v>912</v>
      </c>
      <c r="C62" s="1" t="s">
        <v>925</v>
      </c>
      <c r="D62" s="1" t="s">
        <v>934</v>
      </c>
    </row>
    <row r="63" spans="1:4">
      <c r="A63" t="s">
        <v>279</v>
      </c>
      <c r="B63" s="1" t="s">
        <v>538</v>
      </c>
      <c r="C63" s="1" t="s">
        <v>684</v>
      </c>
      <c r="D63" s="1" t="s">
        <v>592</v>
      </c>
    </row>
    <row r="64" spans="1:4">
      <c r="A64" t="s">
        <v>1069</v>
      </c>
      <c r="B64" s="1" t="s">
        <v>913</v>
      </c>
      <c r="C64" s="1" t="s">
        <v>919</v>
      </c>
      <c r="D64" s="1" t="s">
        <v>928</v>
      </c>
    </row>
    <row r="65" spans="1:4">
      <c r="A65" t="s">
        <v>1178</v>
      </c>
      <c r="B65" s="1" t="s">
        <v>537</v>
      </c>
      <c r="C65" s="1" t="s">
        <v>684</v>
      </c>
      <c r="D65" s="1" t="s">
        <v>722</v>
      </c>
    </row>
    <row r="66" spans="1:4">
      <c r="A66" t="s">
        <v>1192</v>
      </c>
      <c r="B66" s="1">
        <v>1</v>
      </c>
      <c r="C66" s="1" t="s">
        <v>1151</v>
      </c>
      <c r="D66" s="1" t="s">
        <v>1150</v>
      </c>
    </row>
    <row r="67" spans="1:4">
      <c r="A67" t="s">
        <v>1117</v>
      </c>
      <c r="B67" s="1" t="s">
        <v>332</v>
      </c>
      <c r="C67" s="1" t="s">
        <v>331</v>
      </c>
      <c r="D67" s="1" t="s">
        <v>1118</v>
      </c>
    </row>
    <row r="68" spans="1:4">
      <c r="A68" t="s">
        <v>497</v>
      </c>
      <c r="B68" s="1" t="s">
        <v>539</v>
      </c>
      <c r="C68" s="1" t="s">
        <v>685</v>
      </c>
      <c r="D68" s="1" t="s">
        <v>477</v>
      </c>
    </row>
    <row r="69" spans="1:4">
      <c r="A69" t="s">
        <v>604</v>
      </c>
      <c r="B69" s="1" t="s">
        <v>415</v>
      </c>
      <c r="C69" s="1" t="s">
        <v>1152</v>
      </c>
      <c r="D69" s="1" t="s">
        <v>477</v>
      </c>
    </row>
    <row r="70" spans="1:4">
      <c r="A70" t="s">
        <v>1180</v>
      </c>
      <c r="B70" s="1">
        <v>1</v>
      </c>
      <c r="C70" s="1" t="s">
        <v>1188</v>
      </c>
      <c r="D70" s="1" t="s">
        <v>1191</v>
      </c>
    </row>
    <row r="71" spans="1:4">
      <c r="A71" t="s">
        <v>1159</v>
      </c>
      <c r="B71" s="1" t="s">
        <v>1160</v>
      </c>
      <c r="C71" s="1" t="s">
        <v>1161</v>
      </c>
      <c r="D71" s="1" t="s">
        <v>1191</v>
      </c>
    </row>
    <row r="72" spans="1:4">
      <c r="A72" t="s">
        <v>1162</v>
      </c>
      <c r="B72" s="1" t="s">
        <v>1166</v>
      </c>
      <c r="C72" s="1" t="s">
        <v>1167</v>
      </c>
      <c r="D72" s="1" t="s">
        <v>1024</v>
      </c>
    </row>
    <row r="73" spans="1:4">
      <c r="A73" t="s">
        <v>867</v>
      </c>
      <c r="B73" s="3" t="s">
        <v>914</v>
      </c>
      <c r="C73" s="1" t="s">
        <v>926</v>
      </c>
      <c r="D73" s="1" t="s">
        <v>1179</v>
      </c>
    </row>
    <row r="74" spans="1:4">
      <c r="A74" t="s">
        <v>1028</v>
      </c>
      <c r="B74" s="1" t="s">
        <v>1026</v>
      </c>
      <c r="C74" s="1" t="s">
        <v>1029</v>
      </c>
      <c r="D74" s="1" t="s">
        <v>1024</v>
      </c>
    </row>
    <row r="75" spans="1:4">
      <c r="A75" t="s">
        <v>1025</v>
      </c>
      <c r="B75" s="1" t="s">
        <v>1026</v>
      </c>
      <c r="C75" s="1" t="s">
        <v>1027</v>
      </c>
      <c r="D75" s="1" t="s">
        <v>477</v>
      </c>
    </row>
    <row r="76" spans="1:4">
      <c r="A76" t="s">
        <v>1030</v>
      </c>
      <c r="B76" s="1">
        <v>1</v>
      </c>
      <c r="C76" s="1" t="s">
        <v>893</v>
      </c>
      <c r="D76" s="1" t="s">
        <v>892</v>
      </c>
    </row>
    <row r="77" spans="1:4">
      <c r="A77" t="s">
        <v>624</v>
      </c>
      <c r="B77" s="1" t="s">
        <v>540</v>
      </c>
      <c r="C77" s="1" t="s">
        <v>686</v>
      </c>
      <c r="D77" s="1" t="s">
        <v>477</v>
      </c>
    </row>
    <row r="78" spans="1:4">
      <c r="A78" t="s">
        <v>589</v>
      </c>
      <c r="B78" s="1" t="s">
        <v>413</v>
      </c>
      <c r="C78" s="1" t="s">
        <v>667</v>
      </c>
      <c r="D78" s="1" t="s">
        <v>478</v>
      </c>
    </row>
    <row r="79" spans="1:4">
      <c r="A79" t="s">
        <v>1091</v>
      </c>
      <c r="B79" s="1" t="s">
        <v>332</v>
      </c>
      <c r="C79" s="1" t="s">
        <v>331</v>
      </c>
      <c r="D79" s="1" t="s">
        <v>960</v>
      </c>
    </row>
    <row r="80" spans="1:4">
      <c r="A80" t="s">
        <v>868</v>
      </c>
      <c r="B80" s="1" t="s">
        <v>915</v>
      </c>
      <c r="C80" s="1" t="s">
        <v>927</v>
      </c>
      <c r="D80" s="1" t="s">
        <v>1179</v>
      </c>
    </row>
    <row r="81" spans="1:4">
      <c r="A81" t="s">
        <v>1145</v>
      </c>
      <c r="B81" s="1">
        <v>1</v>
      </c>
      <c r="C81" s="1" t="s">
        <v>1094</v>
      </c>
      <c r="D81" s="1" t="s">
        <v>592</v>
      </c>
    </row>
    <row r="82" spans="1:4">
      <c r="A82" t="s">
        <v>1092</v>
      </c>
      <c r="B82" s="1" t="s">
        <v>1096</v>
      </c>
      <c r="C82" s="1" t="s">
        <v>1093</v>
      </c>
      <c r="D82" s="1" t="s">
        <v>592</v>
      </c>
    </row>
    <row r="83" spans="1:4">
      <c r="A83" t="s">
        <v>1095</v>
      </c>
      <c r="B83" s="1" t="s">
        <v>1098</v>
      </c>
      <c r="C83" s="1" t="s">
        <v>1093</v>
      </c>
      <c r="D83" s="1" t="s">
        <v>1099</v>
      </c>
    </row>
    <row r="84" spans="1:4">
      <c r="A84" t="s">
        <v>966</v>
      </c>
      <c r="B84" s="1" t="s">
        <v>967</v>
      </c>
      <c r="C84" s="1" t="s">
        <v>1093</v>
      </c>
      <c r="D84" s="1" t="s">
        <v>592</v>
      </c>
    </row>
    <row r="85" spans="1:4">
      <c r="A85" t="s">
        <v>968</v>
      </c>
      <c r="B85" s="1" t="s">
        <v>967</v>
      </c>
      <c r="C85" s="1" t="s">
        <v>969</v>
      </c>
      <c r="D85" s="1" t="s">
        <v>592</v>
      </c>
    </row>
    <row r="86" spans="1:4">
      <c r="A86" t="s">
        <v>894</v>
      </c>
      <c r="B86" s="1" t="s">
        <v>414</v>
      </c>
      <c r="C86" s="1" t="s">
        <v>687</v>
      </c>
      <c r="D86" s="1" t="s">
        <v>592</v>
      </c>
    </row>
    <row r="87" spans="1:4">
      <c r="A87" t="s">
        <v>869</v>
      </c>
      <c r="B87" s="1">
        <v>1</v>
      </c>
      <c r="C87" s="1" t="s">
        <v>920</v>
      </c>
      <c r="D87" s="1" t="s">
        <v>1064</v>
      </c>
    </row>
    <row r="88" spans="1:4">
      <c r="A88" t="s">
        <v>795</v>
      </c>
      <c r="B88" s="1">
        <v>1</v>
      </c>
      <c r="C88" s="1" t="s">
        <v>918</v>
      </c>
      <c r="D88" s="1" t="s">
        <v>1066</v>
      </c>
    </row>
    <row r="89" spans="1:4">
      <c r="A89" t="s">
        <v>796</v>
      </c>
      <c r="B89" s="1">
        <v>1</v>
      </c>
      <c r="C89" s="1" t="s">
        <v>917</v>
      </c>
      <c r="D89" s="1" t="s">
        <v>1066</v>
      </c>
    </row>
    <row r="90" spans="1:4">
      <c r="A90" t="s">
        <v>970</v>
      </c>
      <c r="B90" s="1">
        <v>1</v>
      </c>
      <c r="C90" s="1" t="s">
        <v>1151</v>
      </c>
      <c r="D90" s="1" t="s">
        <v>1066</v>
      </c>
    </row>
    <row r="91" spans="1:4">
      <c r="A91" t="s">
        <v>961</v>
      </c>
      <c r="B91" s="1" t="s">
        <v>332</v>
      </c>
      <c r="C91" s="1" t="s">
        <v>331</v>
      </c>
      <c r="D91" s="1" t="s">
        <v>997</v>
      </c>
    </row>
    <row r="92" spans="1:4">
      <c r="A92" t="s">
        <v>797</v>
      </c>
      <c r="B92" s="1">
        <v>1</v>
      </c>
      <c r="C92" s="1" t="s">
        <v>917</v>
      </c>
      <c r="D92" s="1" t="s">
        <v>928</v>
      </c>
    </row>
    <row r="93" spans="1:4">
      <c r="A93" t="s">
        <v>962</v>
      </c>
      <c r="B93" s="1" t="s">
        <v>332</v>
      </c>
      <c r="C93" s="1" t="s">
        <v>331</v>
      </c>
      <c r="D93" s="1" t="s">
        <v>963</v>
      </c>
    </row>
    <row r="94" spans="1:4">
      <c r="A94" t="s">
        <v>978</v>
      </c>
      <c r="B94" s="1" t="s">
        <v>332</v>
      </c>
      <c r="C94" s="1" t="s">
        <v>331</v>
      </c>
      <c r="D94" s="1" t="s">
        <v>964</v>
      </c>
    </row>
    <row r="95" spans="1:4">
      <c r="A95" t="s">
        <v>798</v>
      </c>
      <c r="B95" s="1" t="s">
        <v>916</v>
      </c>
      <c r="C95" s="1" t="s">
        <v>923</v>
      </c>
      <c r="D95" s="1" t="s">
        <v>964</v>
      </c>
    </row>
    <row r="96" spans="1:4">
      <c r="A96" t="s">
        <v>590</v>
      </c>
      <c r="B96" s="1" t="s">
        <v>416</v>
      </c>
      <c r="C96" s="1" t="s">
        <v>971</v>
      </c>
      <c r="D96" s="1" t="s">
        <v>722</v>
      </c>
    </row>
    <row r="97" spans="1:4">
      <c r="A97" t="s">
        <v>979</v>
      </c>
      <c r="B97" s="1" t="s">
        <v>332</v>
      </c>
      <c r="C97" s="1" t="s">
        <v>331</v>
      </c>
      <c r="D97" s="1" t="s">
        <v>722</v>
      </c>
    </row>
    <row r="98" spans="1:4">
      <c r="A98" t="s">
        <v>217</v>
      </c>
      <c r="B98" s="1" t="s">
        <v>332</v>
      </c>
      <c r="C98" s="1" t="s">
        <v>331</v>
      </c>
      <c r="D98" s="1" t="s">
        <v>722</v>
      </c>
    </row>
    <row r="99" spans="1:4">
      <c r="A99" t="s">
        <v>980</v>
      </c>
      <c r="B99" s="1" t="s">
        <v>332</v>
      </c>
      <c r="C99" s="1" t="s">
        <v>331</v>
      </c>
      <c r="D99" s="1" t="s">
        <v>722</v>
      </c>
    </row>
    <row r="100" spans="1:4">
      <c r="A100" t="s">
        <v>965</v>
      </c>
      <c r="B100" s="1" t="s">
        <v>332</v>
      </c>
      <c r="C100" s="1" t="s">
        <v>331</v>
      </c>
      <c r="D100" s="1" t="s">
        <v>997</v>
      </c>
    </row>
    <row r="101" spans="1:4">
      <c r="A101" t="s">
        <v>218</v>
      </c>
      <c r="B101" s="1" t="s">
        <v>332</v>
      </c>
      <c r="C101" s="1" t="s">
        <v>331</v>
      </c>
      <c r="D101" s="1" t="s">
        <v>366</v>
      </c>
    </row>
    <row r="102" spans="1:4">
      <c r="A102" t="s">
        <v>981</v>
      </c>
      <c r="B102" s="1" t="s">
        <v>332</v>
      </c>
      <c r="C102" s="1" t="s">
        <v>331</v>
      </c>
      <c r="D102" s="1" t="s">
        <v>1168</v>
      </c>
    </row>
    <row r="103" spans="1:4">
      <c r="A103" t="s">
        <v>982</v>
      </c>
      <c r="B103" s="1" t="s">
        <v>332</v>
      </c>
      <c r="C103" s="1" t="s">
        <v>331</v>
      </c>
      <c r="D103" s="1" t="s">
        <v>722</v>
      </c>
    </row>
    <row r="104" spans="1:4">
      <c r="A104" t="s">
        <v>983</v>
      </c>
      <c r="B104" s="1" t="s">
        <v>332</v>
      </c>
      <c r="C104" s="1" t="s">
        <v>331</v>
      </c>
      <c r="D104" s="1" t="s">
        <v>364</v>
      </c>
    </row>
    <row r="105" spans="1:4">
      <c r="A105" t="s">
        <v>1169</v>
      </c>
      <c r="B105" s="1" t="s">
        <v>332</v>
      </c>
      <c r="C105" s="1" t="s">
        <v>331</v>
      </c>
      <c r="D105" s="1" t="s">
        <v>1191</v>
      </c>
    </row>
    <row r="106" spans="1:4" ht="13" customHeight="1">
      <c r="A106" t="s">
        <v>839</v>
      </c>
      <c r="B106" s="1" t="s">
        <v>332</v>
      </c>
      <c r="C106" s="1" t="s">
        <v>331</v>
      </c>
      <c r="D106" s="1" t="s">
        <v>996</v>
      </c>
    </row>
    <row r="107" spans="1:4">
      <c r="A107" t="s">
        <v>840</v>
      </c>
      <c r="B107" s="1" t="s">
        <v>332</v>
      </c>
      <c r="C107" s="1" t="s">
        <v>331</v>
      </c>
      <c r="D107" s="1" t="s">
        <v>996</v>
      </c>
    </row>
    <row r="108" spans="1:4">
      <c r="A108" t="s">
        <v>841</v>
      </c>
      <c r="B108" s="1" t="s">
        <v>332</v>
      </c>
      <c r="C108" s="1" t="s">
        <v>331</v>
      </c>
      <c r="D108" s="1" t="s">
        <v>843</v>
      </c>
    </row>
    <row r="109" spans="1:4">
      <c r="A109" t="s">
        <v>842</v>
      </c>
      <c r="B109" s="1" t="s">
        <v>332</v>
      </c>
      <c r="C109" s="1" t="s">
        <v>331</v>
      </c>
      <c r="D109" s="1" t="s">
        <v>844</v>
      </c>
    </row>
  </sheetData>
  <sortState ref="A2:D109">
    <sortCondition ref="A3:A109"/>
  </sortState>
  <phoneticPr fontId="8"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31"/>
  <sheetViews>
    <sheetView view="pageLayout" workbookViewId="0">
      <selection activeCell="F17" sqref="F17"/>
    </sheetView>
  </sheetViews>
  <sheetFormatPr baseColWidth="10" defaultRowHeight="13"/>
  <sheetData>
    <row r="1" spans="1:6">
      <c r="A1" t="s">
        <v>113</v>
      </c>
      <c r="C1" t="s">
        <v>635</v>
      </c>
      <c r="E1" s="45" t="s">
        <v>551</v>
      </c>
      <c r="F1">
        <v>42</v>
      </c>
    </row>
    <row r="2" spans="1:6">
      <c r="A2">
        <v>4</v>
      </c>
      <c r="B2">
        <v>4</v>
      </c>
      <c r="E2" s="45"/>
      <c r="F2">
        <v>62</v>
      </c>
    </row>
    <row r="3" spans="1:6">
      <c r="A3">
        <v>6</v>
      </c>
      <c r="B3">
        <v>6</v>
      </c>
      <c r="C3">
        <f>B3*4</f>
        <v>24</v>
      </c>
      <c r="E3" s="45"/>
      <c r="F3">
        <f>SUM(F1:F2)</f>
        <v>104</v>
      </c>
    </row>
    <row r="4" spans="1:6">
      <c r="A4">
        <v>8</v>
      </c>
      <c r="B4">
        <v>8</v>
      </c>
      <c r="C4">
        <f t="shared" ref="C4:C12" si="0">B4*4</f>
        <v>32</v>
      </c>
      <c r="E4" s="45"/>
    </row>
    <row r="5" spans="1:6">
      <c r="A5">
        <v>10</v>
      </c>
      <c r="B5">
        <v>10</v>
      </c>
      <c r="C5">
        <f t="shared" si="0"/>
        <v>40</v>
      </c>
      <c r="E5" s="45" t="s">
        <v>552</v>
      </c>
      <c r="F5">
        <v>48</v>
      </c>
    </row>
    <row r="6" spans="1:6">
      <c r="A6">
        <v>12</v>
      </c>
      <c r="B6">
        <v>12</v>
      </c>
      <c r="C6">
        <f t="shared" si="0"/>
        <v>48</v>
      </c>
      <c r="E6" s="45"/>
      <c r="F6">
        <v>68</v>
      </c>
    </row>
    <row r="7" spans="1:6">
      <c r="A7" t="s">
        <v>641</v>
      </c>
      <c r="B7">
        <v>14</v>
      </c>
      <c r="C7">
        <f t="shared" si="0"/>
        <v>56</v>
      </c>
      <c r="E7" s="45"/>
      <c r="F7">
        <f>SUM(F5:F6)</f>
        <v>116</v>
      </c>
    </row>
    <row r="8" spans="1:6">
      <c r="A8" t="s">
        <v>636</v>
      </c>
      <c r="B8">
        <v>16</v>
      </c>
      <c r="C8">
        <f t="shared" si="0"/>
        <v>64</v>
      </c>
      <c r="E8" s="45"/>
    </row>
    <row r="9" spans="1:6">
      <c r="A9" t="s">
        <v>637</v>
      </c>
      <c r="B9">
        <v>18</v>
      </c>
      <c r="C9">
        <f t="shared" si="0"/>
        <v>72</v>
      </c>
      <c r="E9" s="45" t="s">
        <v>323</v>
      </c>
      <c r="F9">
        <v>54</v>
      </c>
    </row>
    <row r="10" spans="1:6">
      <c r="A10" t="s">
        <v>638</v>
      </c>
      <c r="B10">
        <v>20</v>
      </c>
      <c r="C10">
        <f t="shared" si="0"/>
        <v>80</v>
      </c>
      <c r="E10" s="45"/>
      <c r="F10">
        <v>74</v>
      </c>
    </row>
    <row r="11" spans="1:6">
      <c r="A11" t="s">
        <v>639</v>
      </c>
      <c r="B11">
        <v>22</v>
      </c>
      <c r="C11">
        <f t="shared" si="0"/>
        <v>88</v>
      </c>
      <c r="E11" s="45"/>
      <c r="F11">
        <f>SUM(F9:F10)</f>
        <v>128</v>
      </c>
    </row>
    <row r="12" spans="1:6">
      <c r="A12" t="s">
        <v>640</v>
      </c>
      <c r="B12">
        <v>24</v>
      </c>
      <c r="C12">
        <f t="shared" si="0"/>
        <v>96</v>
      </c>
      <c r="E12" s="45"/>
    </row>
    <row r="13" spans="1:6">
      <c r="E13" s="45" t="s">
        <v>119</v>
      </c>
      <c r="F13">
        <v>60</v>
      </c>
    </row>
    <row r="14" spans="1:6">
      <c r="F14">
        <v>80</v>
      </c>
    </row>
    <row r="15" spans="1:6">
      <c r="F15">
        <f>SUM(F13:F14)</f>
        <v>140</v>
      </c>
    </row>
    <row r="16" spans="1:6">
      <c r="A16" t="s">
        <v>419</v>
      </c>
    </row>
    <row r="17" spans="1:6">
      <c r="A17" t="s">
        <v>670</v>
      </c>
      <c r="B17">
        <v>2</v>
      </c>
      <c r="E17">
        <v>0</v>
      </c>
      <c r="F17" t="s">
        <v>731</v>
      </c>
    </row>
    <row r="18" spans="1:6">
      <c r="A18" t="s">
        <v>671</v>
      </c>
      <c r="B18">
        <v>4</v>
      </c>
      <c r="E18">
        <v>103</v>
      </c>
      <c r="F18" t="s">
        <v>731</v>
      </c>
    </row>
    <row r="19" spans="1:6">
      <c r="A19" t="s">
        <v>471</v>
      </c>
      <c r="B19">
        <v>6</v>
      </c>
      <c r="E19">
        <v>104</v>
      </c>
      <c r="F19" s="45" t="s">
        <v>551</v>
      </c>
    </row>
    <row r="20" spans="1:6">
      <c r="E20">
        <v>116</v>
      </c>
      <c r="F20" s="45" t="s">
        <v>552</v>
      </c>
    </row>
    <row r="21" spans="1:6">
      <c r="A21" t="s">
        <v>420</v>
      </c>
      <c r="E21">
        <v>128</v>
      </c>
      <c r="F21" s="45" t="s">
        <v>323</v>
      </c>
    </row>
    <row r="22" spans="1:6">
      <c r="A22">
        <v>0</v>
      </c>
      <c r="B22">
        <v>0</v>
      </c>
      <c r="E22">
        <v>140</v>
      </c>
      <c r="F22" s="45" t="s">
        <v>119</v>
      </c>
    </row>
    <row r="23" spans="1:6">
      <c r="A23">
        <v>8</v>
      </c>
      <c r="B23">
        <v>2</v>
      </c>
    </row>
    <row r="24" spans="1:6">
      <c r="A24">
        <v>10</v>
      </c>
      <c r="B24">
        <v>4</v>
      </c>
    </row>
    <row r="25" spans="1:6">
      <c r="A25">
        <v>12</v>
      </c>
      <c r="B25">
        <v>6</v>
      </c>
    </row>
    <row r="26" spans="1:6">
      <c r="A26" t="s">
        <v>641</v>
      </c>
      <c r="B26">
        <v>8</v>
      </c>
    </row>
    <row r="27" spans="1:6">
      <c r="A27" t="s">
        <v>636</v>
      </c>
      <c r="B27">
        <v>10</v>
      </c>
    </row>
    <row r="28" spans="1:6">
      <c r="A28" t="s">
        <v>637</v>
      </c>
      <c r="B28">
        <v>12</v>
      </c>
    </row>
    <row r="29" spans="1:6">
      <c r="A29" t="s">
        <v>638</v>
      </c>
      <c r="B29">
        <v>14</v>
      </c>
    </row>
    <row r="30" spans="1:6">
      <c r="A30" t="s">
        <v>639</v>
      </c>
      <c r="B30">
        <v>16</v>
      </c>
    </row>
    <row r="31" spans="1:6">
      <c r="A31" t="s">
        <v>640</v>
      </c>
      <c r="B31">
        <v>18</v>
      </c>
    </row>
  </sheetData>
  <phoneticPr fontId="8"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G69"/>
  <sheetViews>
    <sheetView view="pageLayout" workbookViewId="0"/>
  </sheetViews>
  <sheetFormatPr baseColWidth="10" defaultRowHeight="13"/>
  <cols>
    <col min="1" max="1" width="20.28515625" customWidth="1"/>
    <col min="2" max="2" width="1" customWidth="1"/>
    <col min="3" max="3" width="24.7109375" customWidth="1"/>
    <col min="4" max="4" width="1" customWidth="1"/>
    <col min="5" max="5" width="24.7109375" customWidth="1"/>
    <col min="6" max="6" width="1" customWidth="1"/>
    <col min="7" max="7" width="18.140625" customWidth="1"/>
  </cols>
  <sheetData>
    <row r="1" spans="1:7">
      <c r="A1" s="52" t="s">
        <v>683</v>
      </c>
      <c r="C1" s="52" t="s">
        <v>114</v>
      </c>
      <c r="E1" s="52" t="s">
        <v>115</v>
      </c>
      <c r="G1" s="52" t="s">
        <v>31</v>
      </c>
    </row>
    <row r="2" spans="1:7">
      <c r="A2" t="s">
        <v>122</v>
      </c>
      <c r="C2" t="s">
        <v>123</v>
      </c>
      <c r="E2" t="s">
        <v>124</v>
      </c>
      <c r="G2" t="s">
        <v>197</v>
      </c>
    </row>
    <row r="3" spans="1:7">
      <c r="A3" t="s">
        <v>126</v>
      </c>
      <c r="C3" t="s">
        <v>322</v>
      </c>
      <c r="E3" t="s">
        <v>1039</v>
      </c>
      <c r="G3" t="s">
        <v>543</v>
      </c>
    </row>
    <row r="4" spans="1:7">
      <c r="A4" t="s">
        <v>1170</v>
      </c>
      <c r="C4" t="s">
        <v>1173</v>
      </c>
      <c r="E4" t="s">
        <v>34</v>
      </c>
      <c r="G4" t="s">
        <v>424</v>
      </c>
    </row>
    <row r="5" spans="1:7">
      <c r="A5" t="s">
        <v>682</v>
      </c>
      <c r="C5" t="s">
        <v>343</v>
      </c>
      <c r="E5" t="s">
        <v>139</v>
      </c>
      <c r="G5" t="s">
        <v>427</v>
      </c>
    </row>
    <row r="6" spans="1:7">
      <c r="C6" t="s">
        <v>448</v>
      </c>
      <c r="E6" t="s">
        <v>449</v>
      </c>
      <c r="G6" t="s">
        <v>234</v>
      </c>
    </row>
    <row r="7" spans="1:7">
      <c r="A7" s="52" t="s">
        <v>450</v>
      </c>
      <c r="C7" t="s">
        <v>230</v>
      </c>
      <c r="E7" t="s">
        <v>446</v>
      </c>
      <c r="G7" t="s">
        <v>264</v>
      </c>
    </row>
    <row r="8" spans="1:7">
      <c r="A8" t="s">
        <v>454</v>
      </c>
      <c r="C8" t="s">
        <v>451</v>
      </c>
      <c r="E8" t="s">
        <v>452</v>
      </c>
      <c r="G8" t="s">
        <v>352</v>
      </c>
    </row>
    <row r="9" spans="1:7">
      <c r="A9" t="s">
        <v>458</v>
      </c>
      <c r="C9" t="s">
        <v>455</v>
      </c>
      <c r="E9" t="s">
        <v>456</v>
      </c>
      <c r="G9" t="s">
        <v>354</v>
      </c>
    </row>
    <row r="10" spans="1:7">
      <c r="A10" t="s">
        <v>572</v>
      </c>
      <c r="C10" t="s">
        <v>459</v>
      </c>
      <c r="E10" t="s">
        <v>460</v>
      </c>
      <c r="G10" t="s">
        <v>357</v>
      </c>
    </row>
    <row r="11" spans="1:7">
      <c r="A11" t="s">
        <v>465</v>
      </c>
      <c r="E11" t="s">
        <v>573</v>
      </c>
      <c r="G11" t="s">
        <v>360</v>
      </c>
    </row>
    <row r="12" spans="1:7">
      <c r="A12" t="s">
        <v>340</v>
      </c>
      <c r="C12" s="52" t="s">
        <v>466</v>
      </c>
      <c r="E12" t="s">
        <v>467</v>
      </c>
      <c r="G12" t="s">
        <v>136</v>
      </c>
    </row>
    <row r="13" spans="1:7">
      <c r="A13" t="s">
        <v>393</v>
      </c>
      <c r="C13" t="s">
        <v>341</v>
      </c>
      <c r="E13" t="s">
        <v>199</v>
      </c>
      <c r="G13" t="s">
        <v>232</v>
      </c>
    </row>
    <row r="14" spans="1:7">
      <c r="A14" t="s">
        <v>281</v>
      </c>
      <c r="C14" t="s">
        <v>1174</v>
      </c>
      <c r="G14" t="s">
        <v>221</v>
      </c>
    </row>
    <row r="15" spans="1:7">
      <c r="A15" t="s">
        <v>773</v>
      </c>
      <c r="C15" t="s">
        <v>394</v>
      </c>
      <c r="E15" s="52" t="s">
        <v>284</v>
      </c>
      <c r="G15" t="s">
        <v>223</v>
      </c>
    </row>
    <row r="16" spans="1:7">
      <c r="A16" t="s">
        <v>510</v>
      </c>
      <c r="C16" t="s">
        <v>283</v>
      </c>
      <c r="E16" s="57" t="s">
        <v>1040</v>
      </c>
      <c r="G16" t="s">
        <v>349</v>
      </c>
    </row>
    <row r="17" spans="1:7">
      <c r="C17" t="s">
        <v>285</v>
      </c>
      <c r="E17" t="s">
        <v>286</v>
      </c>
      <c r="G17" t="s">
        <v>351</v>
      </c>
    </row>
    <row r="18" spans="1:7">
      <c r="A18" s="52" t="s">
        <v>402</v>
      </c>
      <c r="C18" t="s">
        <v>511</v>
      </c>
      <c r="E18" t="s">
        <v>518</v>
      </c>
      <c r="G18" t="s">
        <v>225</v>
      </c>
    </row>
    <row r="19" spans="1:7">
      <c r="A19" t="s">
        <v>404</v>
      </c>
      <c r="C19" t="s">
        <v>1175</v>
      </c>
      <c r="E19" t="s">
        <v>400</v>
      </c>
      <c r="G19" t="s">
        <v>421</v>
      </c>
    </row>
    <row r="20" spans="1:7">
      <c r="A20" t="s">
        <v>529</v>
      </c>
      <c r="C20" t="s">
        <v>513</v>
      </c>
      <c r="E20" t="s">
        <v>409</v>
      </c>
    </row>
    <row r="21" spans="1:7">
      <c r="A21" t="s">
        <v>530</v>
      </c>
      <c r="C21" t="s">
        <v>403</v>
      </c>
      <c r="E21" t="s">
        <v>527</v>
      </c>
      <c r="G21" s="52" t="s">
        <v>226</v>
      </c>
    </row>
    <row r="22" spans="1:7">
      <c r="A22" t="s">
        <v>304</v>
      </c>
      <c r="C22" t="s">
        <v>526</v>
      </c>
      <c r="E22" t="s">
        <v>1041</v>
      </c>
      <c r="G22" t="s">
        <v>125</v>
      </c>
    </row>
    <row r="23" spans="1:7">
      <c r="A23" t="s">
        <v>167</v>
      </c>
      <c r="C23" t="s">
        <v>765</v>
      </c>
      <c r="E23" t="s">
        <v>290</v>
      </c>
      <c r="G23" t="s">
        <v>35</v>
      </c>
    </row>
    <row r="24" spans="1:7">
      <c r="A24" t="s">
        <v>532</v>
      </c>
      <c r="E24" t="s">
        <v>531</v>
      </c>
      <c r="G24" t="s">
        <v>140</v>
      </c>
    </row>
    <row r="25" spans="1:7">
      <c r="A25" t="s">
        <v>535</v>
      </c>
      <c r="C25" s="52" t="s">
        <v>533</v>
      </c>
      <c r="G25" t="s">
        <v>229</v>
      </c>
    </row>
    <row r="26" spans="1:7">
      <c r="A26" t="s">
        <v>193</v>
      </c>
      <c r="C26" t="s">
        <v>536</v>
      </c>
      <c r="E26" s="55" t="s">
        <v>248</v>
      </c>
      <c r="G26" t="s">
        <v>453</v>
      </c>
    </row>
    <row r="27" spans="1:7">
      <c r="A27" t="s">
        <v>196</v>
      </c>
      <c r="C27" t="s">
        <v>190</v>
      </c>
      <c r="E27" t="s">
        <v>1042</v>
      </c>
      <c r="G27" t="s">
        <v>457</v>
      </c>
    </row>
    <row r="28" spans="1:7">
      <c r="A28" t="s">
        <v>733</v>
      </c>
      <c r="C28" t="s">
        <v>646</v>
      </c>
      <c r="E28" t="s">
        <v>1043</v>
      </c>
      <c r="G28" t="s">
        <v>571</v>
      </c>
    </row>
    <row r="29" spans="1:7">
      <c r="A29" t="s">
        <v>644</v>
      </c>
      <c r="C29" t="s">
        <v>194</v>
      </c>
      <c r="E29" t="s">
        <v>1044</v>
      </c>
      <c r="G29" t="s">
        <v>1142</v>
      </c>
    </row>
    <row r="30" spans="1:7">
      <c r="A30" t="s">
        <v>348</v>
      </c>
      <c r="C30" t="s">
        <v>305</v>
      </c>
      <c r="E30" t="s">
        <v>1045</v>
      </c>
    </row>
    <row r="31" spans="1:7">
      <c r="A31" t="s">
        <v>470</v>
      </c>
      <c r="C31" t="s">
        <v>546</v>
      </c>
      <c r="E31" t="s">
        <v>1079</v>
      </c>
      <c r="G31" s="52" t="s">
        <v>175</v>
      </c>
    </row>
    <row r="32" spans="1:7">
      <c r="A32" t="s">
        <v>178</v>
      </c>
      <c r="C32" t="s">
        <v>345</v>
      </c>
      <c r="E32" t="s">
        <v>1100</v>
      </c>
      <c r="G32" t="s">
        <v>280</v>
      </c>
    </row>
    <row r="33" spans="1:7">
      <c r="C33" t="s">
        <v>468</v>
      </c>
      <c r="E33" t="s">
        <v>1134</v>
      </c>
      <c r="G33" t="s">
        <v>401</v>
      </c>
    </row>
    <row r="34" spans="1:7">
      <c r="A34" s="52" t="s">
        <v>405</v>
      </c>
      <c r="C34" t="s">
        <v>176</v>
      </c>
      <c r="E34" t="s">
        <v>1135</v>
      </c>
      <c r="G34" t="s">
        <v>696</v>
      </c>
    </row>
    <row r="35" spans="1:7">
      <c r="A35" t="s">
        <v>407</v>
      </c>
      <c r="C35" t="s">
        <v>179</v>
      </c>
      <c r="E35" t="s">
        <v>1136</v>
      </c>
      <c r="G35" t="s">
        <v>512</v>
      </c>
    </row>
    <row r="36" spans="1:7">
      <c r="A36" t="s">
        <v>289</v>
      </c>
      <c r="C36" t="s">
        <v>168</v>
      </c>
      <c r="E36" t="s">
        <v>1137</v>
      </c>
      <c r="G36" t="s">
        <v>1143</v>
      </c>
    </row>
    <row r="37" spans="1:7">
      <c r="A37" t="s">
        <v>1172</v>
      </c>
      <c r="C37" t="s">
        <v>99</v>
      </c>
      <c r="E37" t="s">
        <v>1138</v>
      </c>
    </row>
    <row r="38" spans="1:7">
      <c r="A38" t="s">
        <v>692</v>
      </c>
      <c r="C38" t="s">
        <v>766</v>
      </c>
      <c r="E38" t="s">
        <v>1139</v>
      </c>
      <c r="G38" s="52" t="s">
        <v>690</v>
      </c>
    </row>
    <row r="39" spans="1:7">
      <c r="A39" t="s">
        <v>593</v>
      </c>
      <c r="C39" t="s">
        <v>408</v>
      </c>
      <c r="E39" t="s">
        <v>1140</v>
      </c>
      <c r="G39" t="s">
        <v>528</v>
      </c>
    </row>
    <row r="40" spans="1:7">
      <c r="A40" t="s">
        <v>488</v>
      </c>
      <c r="C40" t="s">
        <v>371</v>
      </c>
      <c r="E40" t="s">
        <v>1141</v>
      </c>
      <c r="G40" t="s">
        <v>689</v>
      </c>
    </row>
    <row r="41" spans="1:7">
      <c r="A41" t="s">
        <v>502</v>
      </c>
      <c r="G41" t="s">
        <v>767</v>
      </c>
    </row>
    <row r="42" spans="1:7">
      <c r="A42" t="s">
        <v>57</v>
      </c>
      <c r="C42" s="52" t="s">
        <v>594</v>
      </c>
      <c r="E42" s="52" t="s">
        <v>302</v>
      </c>
      <c r="G42" t="s">
        <v>534</v>
      </c>
    </row>
    <row r="43" spans="1:7">
      <c r="A43" t="s">
        <v>170</v>
      </c>
      <c r="C43" t="s">
        <v>489</v>
      </c>
      <c r="E43" t="s">
        <v>191</v>
      </c>
      <c r="G43" t="s">
        <v>303</v>
      </c>
    </row>
    <row r="44" spans="1:7">
      <c r="A44" t="s">
        <v>182</v>
      </c>
      <c r="C44" t="s">
        <v>503</v>
      </c>
      <c r="E44" t="s">
        <v>195</v>
      </c>
      <c r="G44" t="s">
        <v>192</v>
      </c>
    </row>
    <row r="45" spans="1:7">
      <c r="A45" t="s">
        <v>1171</v>
      </c>
      <c r="C45" t="s">
        <v>58</v>
      </c>
      <c r="E45" t="s">
        <v>306</v>
      </c>
      <c r="G45" t="s">
        <v>1144</v>
      </c>
    </row>
    <row r="46" spans="1:7">
      <c r="A46" t="s">
        <v>75</v>
      </c>
      <c r="C46" t="s">
        <v>1176</v>
      </c>
      <c r="E46" t="s">
        <v>547</v>
      </c>
      <c r="G46" t="s">
        <v>732</v>
      </c>
    </row>
    <row r="47" spans="1:7">
      <c r="A47" t="s">
        <v>33</v>
      </c>
      <c r="C47" t="s">
        <v>171</v>
      </c>
      <c r="E47" t="s">
        <v>346</v>
      </c>
      <c r="G47" t="s">
        <v>643</v>
      </c>
    </row>
    <row r="48" spans="1:7">
      <c r="A48" t="s">
        <v>371</v>
      </c>
      <c r="C48" t="s">
        <v>183</v>
      </c>
      <c r="E48" t="s">
        <v>148</v>
      </c>
      <c r="G48" t="s">
        <v>347</v>
      </c>
    </row>
    <row r="49" spans="1:7">
      <c r="A49" t="s">
        <v>544</v>
      </c>
      <c r="C49" t="s">
        <v>76</v>
      </c>
      <c r="E49" t="s">
        <v>177</v>
      </c>
      <c r="G49" t="s">
        <v>469</v>
      </c>
    </row>
    <row r="50" spans="1:7">
      <c r="C50" t="s">
        <v>84</v>
      </c>
      <c r="E50" t="s">
        <v>165</v>
      </c>
    </row>
    <row r="51" spans="1:7">
      <c r="A51" s="52" t="s">
        <v>549</v>
      </c>
      <c r="C51" t="s">
        <v>1035</v>
      </c>
      <c r="E51" t="s">
        <v>169</v>
      </c>
      <c r="G51" s="52" t="s">
        <v>166</v>
      </c>
    </row>
    <row r="52" spans="1:7">
      <c r="A52" t="s">
        <v>807</v>
      </c>
      <c r="C52" t="s">
        <v>542</v>
      </c>
      <c r="E52" t="s">
        <v>287</v>
      </c>
      <c r="G52" t="s">
        <v>98</v>
      </c>
    </row>
    <row r="53" spans="1:7">
      <c r="A53" t="s">
        <v>265</v>
      </c>
      <c r="C53" t="s">
        <v>545</v>
      </c>
      <c r="E53" t="s">
        <v>406</v>
      </c>
      <c r="G53" t="s">
        <v>288</v>
      </c>
    </row>
    <row r="54" spans="1:7">
      <c r="A54" t="s">
        <v>353</v>
      </c>
      <c r="C54" t="s">
        <v>426</v>
      </c>
      <c r="G54" t="s">
        <v>516</v>
      </c>
    </row>
    <row r="55" spans="1:7">
      <c r="A55" t="s">
        <v>355</v>
      </c>
      <c r="E55" s="52" t="s">
        <v>764</v>
      </c>
      <c r="G55" t="s">
        <v>691</v>
      </c>
    </row>
    <row r="56" spans="1:7">
      <c r="A56" t="s">
        <v>358</v>
      </c>
      <c r="C56" s="52" t="s">
        <v>236</v>
      </c>
      <c r="E56" t="s">
        <v>693</v>
      </c>
      <c r="G56" t="s">
        <v>282</v>
      </c>
    </row>
    <row r="57" spans="1:7">
      <c r="A57" t="s">
        <v>134</v>
      </c>
      <c r="C57" t="s">
        <v>266</v>
      </c>
      <c r="E57" t="s">
        <v>486</v>
      </c>
      <c r="G57" t="s">
        <v>487</v>
      </c>
    </row>
    <row r="58" spans="1:7">
      <c r="A58" t="s">
        <v>137</v>
      </c>
      <c r="E58" t="s">
        <v>595</v>
      </c>
      <c r="G58" t="s">
        <v>517</v>
      </c>
    </row>
    <row r="59" spans="1:7">
      <c r="A59" t="s">
        <v>338</v>
      </c>
      <c r="C59" s="52" t="s">
        <v>356</v>
      </c>
      <c r="E59" t="s">
        <v>500</v>
      </c>
      <c r="G59" t="s">
        <v>596</v>
      </c>
    </row>
    <row r="60" spans="1:7">
      <c r="C60" s="57" t="s">
        <v>1036</v>
      </c>
      <c r="E60" t="s">
        <v>307</v>
      </c>
      <c r="G60" t="s">
        <v>270</v>
      </c>
    </row>
    <row r="61" spans="1:7">
      <c r="A61" s="52" t="s">
        <v>224</v>
      </c>
      <c r="C61" t="s">
        <v>359</v>
      </c>
      <c r="E61" t="s">
        <v>680</v>
      </c>
    </row>
    <row r="62" spans="1:7">
      <c r="A62" t="s">
        <v>350</v>
      </c>
      <c r="C62" t="s">
        <v>1037</v>
      </c>
      <c r="G62" s="52" t="s">
        <v>172</v>
      </c>
    </row>
    <row r="63" spans="1:7">
      <c r="A63" t="s">
        <v>339</v>
      </c>
      <c r="C63" t="s">
        <v>1038</v>
      </c>
      <c r="G63" t="s">
        <v>184</v>
      </c>
    </row>
    <row r="64" spans="1:7">
      <c r="A64" t="s">
        <v>308</v>
      </c>
      <c r="C64" t="s">
        <v>135</v>
      </c>
      <c r="G64" t="s">
        <v>32</v>
      </c>
    </row>
    <row r="65" spans="1:7">
      <c r="A65" t="s">
        <v>428</v>
      </c>
      <c r="C65" t="s">
        <v>231</v>
      </c>
      <c r="G65" t="s">
        <v>198</v>
      </c>
    </row>
    <row r="66" spans="1:7">
      <c r="A66" t="s">
        <v>429</v>
      </c>
      <c r="C66" t="s">
        <v>220</v>
      </c>
      <c r="G66" t="s">
        <v>444</v>
      </c>
    </row>
    <row r="67" spans="1:7">
      <c r="A67" t="s">
        <v>541</v>
      </c>
      <c r="C67" t="s">
        <v>222</v>
      </c>
      <c r="G67" t="s">
        <v>425</v>
      </c>
    </row>
    <row r="68" spans="1:7">
      <c r="G68" t="s">
        <v>548</v>
      </c>
    </row>
    <row r="69" spans="1:7">
      <c r="G69" t="s">
        <v>235</v>
      </c>
    </row>
  </sheetData>
  <sortState ref="A19:A32">
    <sortCondition ref="A20:A32"/>
  </sortState>
  <phoneticPr fontId="8" type="noConversion"/>
  <pageMargins left="0.5" right="0.5" top="1" bottom="1" header="0.5" footer="0.5"/>
  <pageSetup scale="72" orientation="portrait" horizontalDpi="4294967292" verticalDpi="4294967292"/>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205"/>
  <sheetViews>
    <sheetView view="pageLayout" topLeftCell="A148" workbookViewId="0">
      <selection activeCell="A24" sqref="A24"/>
    </sheetView>
  </sheetViews>
  <sheetFormatPr baseColWidth="10" defaultRowHeight="13"/>
  <cols>
    <col min="1" max="1" width="10.7109375" customWidth="1"/>
    <col min="3" max="3" width="64.42578125" bestFit="1" customWidth="1"/>
  </cols>
  <sheetData>
    <row r="1" spans="1:4" ht="25">
      <c r="A1" s="48" t="s">
        <v>768</v>
      </c>
      <c r="B1" s="48" t="s">
        <v>769</v>
      </c>
      <c r="C1" s="48" t="s">
        <v>770</v>
      </c>
      <c r="D1" s="48"/>
    </row>
    <row r="2" spans="1:4" ht="14">
      <c r="A2" s="49"/>
      <c r="D2" t="s">
        <v>1031</v>
      </c>
    </row>
    <row r="3" spans="1:4">
      <c r="A3" s="50" t="s">
        <v>771</v>
      </c>
      <c r="B3" s="51" t="s">
        <v>772</v>
      </c>
      <c r="C3" s="51" t="s">
        <v>597</v>
      </c>
      <c r="D3" t="s">
        <v>1032</v>
      </c>
    </row>
    <row r="4" spans="1:4">
      <c r="A4" s="50"/>
      <c r="B4" s="51" t="s">
        <v>598</v>
      </c>
      <c r="C4" s="51" t="s">
        <v>958</v>
      </c>
      <c r="D4" t="s">
        <v>1033</v>
      </c>
    </row>
    <row r="5" spans="1:4">
      <c r="A5" s="50"/>
      <c r="B5" s="51"/>
      <c r="C5" s="51"/>
    </row>
    <row r="6" spans="1:4">
      <c r="A6" s="50" t="s">
        <v>959</v>
      </c>
      <c r="B6" s="51" t="s">
        <v>772</v>
      </c>
      <c r="C6" s="51" t="s">
        <v>554</v>
      </c>
      <c r="D6" t="s">
        <v>889</v>
      </c>
    </row>
    <row r="7" spans="1:4">
      <c r="A7" s="50"/>
      <c r="B7" s="51" t="s">
        <v>598</v>
      </c>
      <c r="C7" s="51" t="s">
        <v>958</v>
      </c>
      <c r="D7" t="s">
        <v>1032</v>
      </c>
    </row>
    <row r="8" spans="1:4">
      <c r="A8" s="50"/>
      <c r="B8" s="51"/>
      <c r="C8" s="51"/>
      <c r="D8" t="s">
        <v>1033</v>
      </c>
    </row>
    <row r="9" spans="1:4">
      <c r="A9" s="50" t="s">
        <v>555</v>
      </c>
      <c r="B9" s="51" t="s">
        <v>772</v>
      </c>
      <c r="C9" s="51" t="s">
        <v>556</v>
      </c>
    </row>
    <row r="10" spans="1:4">
      <c r="A10" s="50"/>
      <c r="B10" s="51" t="s">
        <v>598</v>
      </c>
      <c r="C10" s="51" t="s">
        <v>958</v>
      </c>
    </row>
    <row r="11" spans="1:4">
      <c r="A11" s="50"/>
      <c r="B11" s="51"/>
      <c r="C11" s="51"/>
      <c r="D11" t="s">
        <v>890</v>
      </c>
    </row>
    <row r="12" spans="1:4">
      <c r="A12" s="50" t="s">
        <v>656</v>
      </c>
      <c r="B12" s="51" t="s">
        <v>772</v>
      </c>
      <c r="C12" s="51" t="s">
        <v>461</v>
      </c>
      <c r="D12" t="s">
        <v>1032</v>
      </c>
    </row>
    <row r="13" spans="1:4">
      <c r="A13" s="50"/>
      <c r="B13" s="51" t="s">
        <v>598</v>
      </c>
      <c r="C13" s="51" t="s">
        <v>383</v>
      </c>
      <c r="D13" t="s">
        <v>1033</v>
      </c>
    </row>
    <row r="14" spans="1:4">
      <c r="A14" s="50"/>
      <c r="B14" s="51"/>
      <c r="C14" s="51"/>
      <c r="D14" t="s">
        <v>891</v>
      </c>
    </row>
    <row r="15" spans="1:4">
      <c r="A15" s="50" t="s">
        <v>384</v>
      </c>
      <c r="B15" s="51" t="s">
        <v>598</v>
      </c>
      <c r="C15" s="51" t="s">
        <v>507</v>
      </c>
    </row>
    <row r="16" spans="1:4">
      <c r="A16" s="50"/>
      <c r="B16" s="51"/>
      <c r="C16" s="51"/>
    </row>
    <row r="17" spans="1:3">
      <c r="A17" s="50" t="s">
        <v>273</v>
      </c>
      <c r="B17" s="51" t="s">
        <v>772</v>
      </c>
      <c r="C17" s="51" t="s">
        <v>389</v>
      </c>
    </row>
    <row r="18" spans="1:3">
      <c r="A18" s="50"/>
      <c r="B18" s="51"/>
      <c r="C18" s="51"/>
    </row>
    <row r="19" spans="1:3">
      <c r="A19" s="50" t="s">
        <v>390</v>
      </c>
      <c r="B19" s="51" t="s">
        <v>772</v>
      </c>
      <c r="C19" s="51" t="s">
        <v>395</v>
      </c>
    </row>
    <row r="20" spans="1:3">
      <c r="A20" s="50"/>
      <c r="B20" s="51"/>
      <c r="C20" s="51"/>
    </row>
    <row r="21" spans="1:3">
      <c r="A21" s="50" t="s">
        <v>496</v>
      </c>
      <c r="B21" s="51" t="s">
        <v>772</v>
      </c>
      <c r="C21" s="51" t="s">
        <v>494</v>
      </c>
    </row>
    <row r="22" spans="1:3">
      <c r="A22" s="50"/>
      <c r="B22" s="51" t="s">
        <v>598</v>
      </c>
      <c r="C22" s="51" t="s">
        <v>694</v>
      </c>
    </row>
    <row r="23" spans="1:3">
      <c r="A23" s="50"/>
      <c r="B23" s="51"/>
      <c r="C23" s="51"/>
    </row>
    <row r="24" spans="1:3">
      <c r="A24" s="50" t="s">
        <v>695</v>
      </c>
      <c r="B24" s="51" t="s">
        <v>772</v>
      </c>
      <c r="C24" s="51" t="s">
        <v>504</v>
      </c>
    </row>
    <row r="25" spans="1:3">
      <c r="A25" s="50"/>
      <c r="B25" s="51" t="s">
        <v>598</v>
      </c>
      <c r="C25" s="51" t="s">
        <v>606</v>
      </c>
    </row>
    <row r="26" spans="1:3">
      <c r="A26" s="50"/>
      <c r="B26" s="51"/>
      <c r="C26" s="51"/>
    </row>
    <row r="27" spans="1:3">
      <c r="A27" s="50" t="s">
        <v>607</v>
      </c>
      <c r="B27" s="51" t="s">
        <v>772</v>
      </c>
      <c r="C27" s="51" t="s">
        <v>609</v>
      </c>
    </row>
    <row r="28" spans="1:3">
      <c r="A28" s="50"/>
      <c r="B28" s="51"/>
      <c r="C28" s="51"/>
    </row>
    <row r="29" spans="1:3">
      <c r="A29" s="50" t="s">
        <v>610</v>
      </c>
      <c r="B29" s="51" t="s">
        <v>772</v>
      </c>
      <c r="C29" s="51" t="s">
        <v>514</v>
      </c>
    </row>
    <row r="30" spans="1:3">
      <c r="A30" s="50"/>
      <c r="B30" s="51"/>
      <c r="C30" s="51"/>
    </row>
    <row r="31" spans="1:3">
      <c r="A31" s="50" t="s">
        <v>515</v>
      </c>
      <c r="B31" s="51" t="s">
        <v>772</v>
      </c>
      <c r="C31" s="51" t="s">
        <v>1005</v>
      </c>
    </row>
    <row r="32" spans="1:3">
      <c r="A32" s="50"/>
      <c r="B32" s="51"/>
      <c r="C32" s="51"/>
    </row>
    <row r="33" spans="1:3">
      <c r="A33" s="50" t="s">
        <v>1006</v>
      </c>
      <c r="B33" s="51" t="s">
        <v>772</v>
      </c>
      <c r="C33" s="51" t="s">
        <v>697</v>
      </c>
    </row>
    <row r="34" spans="1:3">
      <c r="A34" s="50"/>
      <c r="B34" s="51" t="s">
        <v>598</v>
      </c>
      <c r="C34" s="51" t="s">
        <v>698</v>
      </c>
    </row>
    <row r="35" spans="1:3">
      <c r="A35" s="50"/>
      <c r="B35" s="51"/>
      <c r="C35" s="51"/>
    </row>
    <row r="36" spans="1:3">
      <c r="A36" s="50" t="s">
        <v>699</v>
      </c>
      <c r="B36" s="51" t="s">
        <v>598</v>
      </c>
      <c r="C36" s="51" t="s">
        <v>611</v>
      </c>
    </row>
    <row r="37" spans="1:3">
      <c r="A37" s="50"/>
      <c r="B37" s="51"/>
      <c r="C37" s="51"/>
    </row>
    <row r="38" spans="1:3">
      <c r="A38" s="50" t="s">
        <v>612</v>
      </c>
      <c r="B38" s="51" t="s">
        <v>772</v>
      </c>
      <c r="C38" s="51" t="s">
        <v>713</v>
      </c>
    </row>
    <row r="39" spans="1:3">
      <c r="A39" s="50"/>
      <c r="B39" s="51"/>
      <c r="C39" s="51"/>
    </row>
    <row r="40" spans="1:3">
      <c r="A40" s="50" t="s">
        <v>631</v>
      </c>
      <c r="B40" s="51" t="s">
        <v>772</v>
      </c>
      <c r="C40" s="51" t="s">
        <v>632</v>
      </c>
    </row>
    <row r="41" spans="1:3">
      <c r="A41" s="50"/>
      <c r="B41" s="51"/>
      <c r="C41" s="51"/>
    </row>
    <row r="42" spans="1:3">
      <c r="A42" s="50" t="s">
        <v>633</v>
      </c>
      <c r="B42" s="51" t="s">
        <v>772</v>
      </c>
      <c r="C42" s="51" t="s">
        <v>634</v>
      </c>
    </row>
    <row r="43" spans="1:3">
      <c r="A43" s="50"/>
      <c r="B43" s="51"/>
      <c r="C43" s="51"/>
    </row>
    <row r="44" spans="1:3">
      <c r="A44" s="50" t="s">
        <v>827</v>
      </c>
      <c r="B44" s="51" t="s">
        <v>772</v>
      </c>
      <c r="C44" s="51" t="s">
        <v>726</v>
      </c>
    </row>
    <row r="45" spans="1:3">
      <c r="A45" s="50"/>
      <c r="B45" s="51"/>
      <c r="C45" s="51"/>
    </row>
    <row r="46" spans="1:3">
      <c r="A46" s="50" t="s">
        <v>727</v>
      </c>
      <c r="B46" s="51" t="s">
        <v>598</v>
      </c>
      <c r="C46" s="51" t="s">
        <v>628</v>
      </c>
    </row>
    <row r="47" spans="1:3">
      <c r="A47" s="50"/>
      <c r="B47" s="51"/>
      <c r="C47" s="51"/>
    </row>
    <row r="48" spans="1:3">
      <c r="A48" s="50" t="s">
        <v>721</v>
      </c>
      <c r="B48" s="51" t="s">
        <v>772</v>
      </c>
      <c r="C48" s="51" t="s">
        <v>823</v>
      </c>
    </row>
    <row r="49" spans="1:3">
      <c r="A49" s="50"/>
      <c r="B49" s="51"/>
      <c r="C49" s="51"/>
    </row>
    <row r="50" spans="1:3">
      <c r="A50" s="50" t="s">
        <v>824</v>
      </c>
      <c r="B50" s="51" t="s">
        <v>772</v>
      </c>
      <c r="C50" s="51" t="s">
        <v>1085</v>
      </c>
    </row>
    <row r="51" spans="1:3">
      <c r="A51" s="50"/>
      <c r="B51" s="51"/>
      <c r="C51" s="51"/>
    </row>
    <row r="52" spans="1:3">
      <c r="A52" s="50" t="s">
        <v>950</v>
      </c>
      <c r="B52" s="51" t="s">
        <v>772</v>
      </c>
      <c r="C52" s="51" t="s">
        <v>734</v>
      </c>
    </row>
    <row r="53" spans="1:3">
      <c r="A53" s="50"/>
      <c r="B53" s="51" t="s">
        <v>598</v>
      </c>
      <c r="C53" s="51" t="s">
        <v>442</v>
      </c>
    </row>
    <row r="54" spans="1:3">
      <c r="A54" s="50"/>
      <c r="B54" s="51"/>
      <c r="C54" s="51"/>
    </row>
    <row r="55" spans="1:3">
      <c r="A55" s="50" t="s">
        <v>443</v>
      </c>
      <c r="B55" s="51" t="s">
        <v>772</v>
      </c>
      <c r="C55" s="51" t="s">
        <v>561</v>
      </c>
    </row>
    <row r="56" spans="1:3">
      <c r="A56" s="50"/>
      <c r="B56" s="51" t="s">
        <v>598</v>
      </c>
      <c r="C56" s="51" t="s">
        <v>564</v>
      </c>
    </row>
    <row r="57" spans="1:3">
      <c r="A57" s="50"/>
      <c r="B57" s="51"/>
      <c r="C57" s="51"/>
    </row>
    <row r="58" spans="1:3">
      <c r="A58" s="50" t="s">
        <v>565</v>
      </c>
      <c r="B58" s="51" t="s">
        <v>772</v>
      </c>
      <c r="C58" s="51" t="s">
        <v>566</v>
      </c>
    </row>
    <row r="59" spans="1:3">
      <c r="A59" s="50"/>
      <c r="B59" s="51"/>
      <c r="C59" s="51"/>
    </row>
    <row r="60" spans="1:3">
      <c r="A60" s="50" t="s">
        <v>567</v>
      </c>
      <c r="B60" s="51" t="s">
        <v>772</v>
      </c>
      <c r="C60" s="51" t="s">
        <v>665</v>
      </c>
    </row>
    <row r="61" spans="1:3">
      <c r="A61" s="50"/>
      <c r="B61" s="51" t="s">
        <v>598</v>
      </c>
      <c r="C61" s="51" t="s">
        <v>958</v>
      </c>
    </row>
    <row r="62" spans="1:3">
      <c r="A62" s="50"/>
      <c r="B62" s="51"/>
      <c r="C62" s="51"/>
    </row>
    <row r="63" spans="1:3">
      <c r="A63" s="50" t="s">
        <v>666</v>
      </c>
      <c r="B63" s="51" t="s">
        <v>772</v>
      </c>
      <c r="C63" s="51" t="s">
        <v>563</v>
      </c>
    </row>
    <row r="64" spans="1:3">
      <c r="A64" s="50"/>
      <c r="B64" s="51"/>
      <c r="C64" s="51"/>
    </row>
    <row r="65" spans="1:3">
      <c r="A65" s="50" t="s">
        <v>647</v>
      </c>
      <c r="B65" s="51" t="s">
        <v>772</v>
      </c>
      <c r="C65" s="51" t="s">
        <v>1196</v>
      </c>
    </row>
    <row r="66" spans="1:3">
      <c r="A66" s="50"/>
      <c r="B66" s="51" t="s">
        <v>598</v>
      </c>
      <c r="C66" s="51" t="s">
        <v>655</v>
      </c>
    </row>
    <row r="67" spans="1:3">
      <c r="A67" s="50"/>
      <c r="B67" s="51"/>
      <c r="C67" s="51"/>
    </row>
    <row r="68" spans="1:3">
      <c r="A68" s="50" t="s">
        <v>740</v>
      </c>
      <c r="B68" s="51" t="s">
        <v>772</v>
      </c>
      <c r="C68" s="51" t="s">
        <v>649</v>
      </c>
    </row>
    <row r="69" spans="1:3">
      <c r="A69" s="50"/>
      <c r="B69" s="51"/>
      <c r="C69" s="51"/>
    </row>
    <row r="70" spans="1:3">
      <c r="A70" s="50" t="s">
        <v>650</v>
      </c>
      <c r="B70" s="51" t="s">
        <v>772</v>
      </c>
      <c r="C70" s="51" t="s">
        <v>651</v>
      </c>
    </row>
    <row r="71" spans="1:3">
      <c r="A71" s="50"/>
      <c r="B71" s="51" t="s">
        <v>598</v>
      </c>
      <c r="C71" s="51" t="s">
        <v>750</v>
      </c>
    </row>
    <row r="72" spans="1:3">
      <c r="A72" s="50"/>
      <c r="B72" s="51"/>
      <c r="C72" s="51"/>
    </row>
    <row r="73" spans="1:3">
      <c r="A73" s="50" t="s">
        <v>652</v>
      </c>
      <c r="B73" s="51" t="s">
        <v>772</v>
      </c>
      <c r="C73" s="51" t="s">
        <v>653</v>
      </c>
    </row>
    <row r="74" spans="1:3">
      <c r="A74" s="50"/>
      <c r="B74" s="51" t="s">
        <v>598</v>
      </c>
      <c r="C74" s="51" t="s">
        <v>657</v>
      </c>
    </row>
    <row r="75" spans="1:3">
      <c r="A75" s="50"/>
      <c r="B75" s="51"/>
      <c r="C75" s="51"/>
    </row>
    <row r="76" spans="1:3">
      <c r="A76" s="50" t="s">
        <v>658</v>
      </c>
      <c r="B76" s="51" t="s">
        <v>598</v>
      </c>
      <c r="C76" s="51" t="s">
        <v>462</v>
      </c>
    </row>
    <row r="77" spans="1:3">
      <c r="A77" s="50"/>
      <c r="B77" s="51"/>
      <c r="C77" s="51"/>
    </row>
    <row r="78" spans="1:3">
      <c r="A78" s="50" t="s">
        <v>463</v>
      </c>
      <c r="B78" s="51" t="s">
        <v>772</v>
      </c>
      <c r="C78" s="51" t="s">
        <v>586</v>
      </c>
    </row>
    <row r="79" spans="1:3">
      <c r="A79" s="50"/>
      <c r="B79" s="51" t="s">
        <v>598</v>
      </c>
      <c r="C79" s="51" t="s">
        <v>587</v>
      </c>
    </row>
    <row r="80" spans="1:3">
      <c r="A80" s="50"/>
      <c r="B80" s="51"/>
      <c r="C80" s="51"/>
    </row>
    <row r="81" spans="1:3">
      <c r="A81" s="50" t="s">
        <v>588</v>
      </c>
      <c r="B81" s="51" t="s">
        <v>772</v>
      </c>
      <c r="C81" s="51" t="s">
        <v>464</v>
      </c>
    </row>
    <row r="82" spans="1:3">
      <c r="A82" s="50"/>
      <c r="B82" s="51" t="s">
        <v>598</v>
      </c>
      <c r="C82" s="51" t="s">
        <v>578</v>
      </c>
    </row>
    <row r="83" spans="1:3">
      <c r="A83" s="50"/>
      <c r="B83" s="51"/>
      <c r="C83" s="51"/>
    </row>
    <row r="84" spans="1:3">
      <c r="A84" s="50" t="s">
        <v>579</v>
      </c>
      <c r="B84" s="51" t="s">
        <v>598</v>
      </c>
      <c r="C84" s="51" t="s">
        <v>577</v>
      </c>
    </row>
    <row r="85" spans="1:3">
      <c r="A85" s="50"/>
      <c r="B85" s="51"/>
      <c r="C85" s="51"/>
    </row>
    <row r="86" spans="1:3">
      <c r="A86" s="50" t="s">
        <v>776</v>
      </c>
      <c r="B86" s="51" t="s">
        <v>772</v>
      </c>
      <c r="C86" s="51" t="s">
        <v>679</v>
      </c>
    </row>
    <row r="87" spans="1:3">
      <c r="A87" s="50"/>
      <c r="B87" s="51"/>
      <c r="C87" s="51"/>
    </row>
    <row r="88" spans="1:3">
      <c r="A88" s="50" t="s">
        <v>759</v>
      </c>
      <c r="B88" s="51" t="s">
        <v>772</v>
      </c>
      <c r="C88" s="51" t="s">
        <v>760</v>
      </c>
    </row>
    <row r="89" spans="1:3">
      <c r="A89" s="50"/>
      <c r="B89" s="51" t="s">
        <v>598</v>
      </c>
      <c r="C89" s="51" t="s">
        <v>761</v>
      </c>
    </row>
    <row r="91" spans="1:3" ht="25">
      <c r="A91" s="48" t="s">
        <v>762</v>
      </c>
      <c r="B91" s="48" t="s">
        <v>769</v>
      </c>
      <c r="C91" s="48" t="s">
        <v>770</v>
      </c>
    </row>
    <row r="92" spans="1:3" ht="14">
      <c r="A92" s="49"/>
    </row>
    <row r="93" spans="1:3">
      <c r="A93" s="50" t="s">
        <v>763</v>
      </c>
      <c r="B93" s="51" t="s">
        <v>772</v>
      </c>
      <c r="C93" s="51" t="s">
        <v>1016</v>
      </c>
    </row>
    <row r="94" spans="1:3">
      <c r="A94" s="50"/>
      <c r="B94" s="51" t="s">
        <v>598</v>
      </c>
      <c r="C94" s="51" t="s">
        <v>782</v>
      </c>
    </row>
    <row r="95" spans="1:3">
      <c r="A95" s="50"/>
      <c r="B95" s="51"/>
      <c r="C95" s="51"/>
    </row>
    <row r="96" spans="1:3">
      <c r="A96" s="50" t="s">
        <v>783</v>
      </c>
      <c r="B96" s="51" t="s">
        <v>772</v>
      </c>
      <c r="C96" s="51" t="s">
        <v>492</v>
      </c>
    </row>
    <row r="97" spans="1:3">
      <c r="A97" s="50"/>
      <c r="B97" s="51"/>
      <c r="C97" s="51"/>
    </row>
    <row r="98" spans="1:3">
      <c r="A98" s="50" t="s">
        <v>505</v>
      </c>
      <c r="B98" s="51" t="s">
        <v>772</v>
      </c>
      <c r="C98" s="51" t="s">
        <v>506</v>
      </c>
    </row>
    <row r="99" spans="1:3">
      <c r="A99" s="50"/>
      <c r="B99" s="51"/>
      <c r="C99" s="51"/>
    </row>
    <row r="100" spans="1:3">
      <c r="A100" s="50" t="s">
        <v>493</v>
      </c>
      <c r="B100" s="51" t="s">
        <v>598</v>
      </c>
      <c r="C100" s="51" t="s">
        <v>614</v>
      </c>
    </row>
    <row r="101" spans="1:3">
      <c r="A101" s="50"/>
      <c r="B101" s="51"/>
      <c r="C101" s="51"/>
    </row>
    <row r="102" spans="1:3">
      <c r="A102" s="50" t="s">
        <v>615</v>
      </c>
      <c r="B102" s="51" t="s">
        <v>598</v>
      </c>
      <c r="C102" s="51" t="s">
        <v>616</v>
      </c>
    </row>
    <row r="103" spans="1:3">
      <c r="A103" s="50"/>
      <c r="B103" s="51"/>
      <c r="C103" s="51"/>
    </row>
    <row r="104" spans="1:3">
      <c r="A104" s="50" t="s">
        <v>495</v>
      </c>
      <c r="B104" s="51" t="s">
        <v>772</v>
      </c>
      <c r="C104" s="51" t="s">
        <v>888</v>
      </c>
    </row>
    <row r="105" spans="1:3">
      <c r="A105" s="50"/>
      <c r="B105" s="51" t="s">
        <v>598</v>
      </c>
      <c r="C105" s="51" t="s">
        <v>876</v>
      </c>
    </row>
    <row r="106" spans="1:3">
      <c r="A106" s="50"/>
      <c r="B106" s="51"/>
      <c r="C106" s="51"/>
    </row>
    <row r="107" spans="1:3">
      <c r="A107" s="50" t="s">
        <v>1131</v>
      </c>
      <c r="B107" s="51" t="s">
        <v>772</v>
      </c>
      <c r="C107" s="51" t="s">
        <v>645</v>
      </c>
    </row>
    <row r="108" spans="1:3">
      <c r="A108" s="50"/>
      <c r="B108" s="51" t="s">
        <v>598</v>
      </c>
      <c r="C108" s="51" t="s">
        <v>600</v>
      </c>
    </row>
    <row r="109" spans="1:3">
      <c r="A109" s="50"/>
      <c r="B109" s="51"/>
      <c r="C109" s="51"/>
    </row>
    <row r="110" spans="1:3">
      <c r="A110" s="50" t="s">
        <v>608</v>
      </c>
      <c r="B110" s="51" t="s">
        <v>772</v>
      </c>
      <c r="C110" s="51" t="s">
        <v>601</v>
      </c>
    </row>
    <row r="111" spans="1:3">
      <c r="A111" s="50"/>
      <c r="B111" s="51" t="s">
        <v>598</v>
      </c>
      <c r="C111" s="51" t="s">
        <v>613</v>
      </c>
    </row>
    <row r="112" spans="1:3">
      <c r="A112" s="50"/>
      <c r="B112" s="51"/>
      <c r="C112" s="51"/>
    </row>
    <row r="113" spans="1:3">
      <c r="A113" s="50" t="s">
        <v>704</v>
      </c>
      <c r="B113" s="51" t="s">
        <v>772</v>
      </c>
      <c r="C113" s="51" t="s">
        <v>705</v>
      </c>
    </row>
    <row r="114" spans="1:3">
      <c r="A114" s="50"/>
      <c r="B114" s="51" t="s">
        <v>598</v>
      </c>
      <c r="C114" s="51" t="s">
        <v>714</v>
      </c>
    </row>
    <row r="115" spans="1:3">
      <c r="A115" s="50"/>
      <c r="B115" s="51"/>
      <c r="C115" s="51"/>
    </row>
    <row r="116" spans="1:3">
      <c r="A116" s="50" t="s">
        <v>710</v>
      </c>
      <c r="B116" s="51" t="s">
        <v>772</v>
      </c>
      <c r="C116" s="51" t="s">
        <v>519</v>
      </c>
    </row>
    <row r="117" spans="1:3">
      <c r="A117" s="50"/>
      <c r="B117" s="51"/>
      <c r="C117" s="51"/>
    </row>
    <row r="118" spans="1:3">
      <c r="A118" s="50" t="s">
        <v>520</v>
      </c>
      <c r="B118" s="51" t="s">
        <v>772</v>
      </c>
      <c r="C118" s="51" t="s">
        <v>521</v>
      </c>
    </row>
    <row r="119" spans="1:3">
      <c r="A119" s="50"/>
      <c r="B119" s="51"/>
      <c r="C119" s="51"/>
    </row>
    <row r="120" spans="1:3">
      <c r="A120" s="50" t="s">
        <v>522</v>
      </c>
      <c r="B120" s="51" t="s">
        <v>772</v>
      </c>
      <c r="C120" s="51" t="s">
        <v>399</v>
      </c>
    </row>
    <row r="121" spans="1:3">
      <c r="A121" s="50"/>
      <c r="B121" s="51"/>
      <c r="C121" s="51"/>
    </row>
    <row r="122" spans="1:3">
      <c r="A122" s="50" t="s">
        <v>252</v>
      </c>
      <c r="B122" s="51" t="s">
        <v>138</v>
      </c>
      <c r="C122" s="51" t="s">
        <v>251</v>
      </c>
    </row>
    <row r="123" spans="1:3">
      <c r="A123" s="50"/>
      <c r="B123" s="51"/>
      <c r="C123" s="51"/>
    </row>
    <row r="124" spans="1:3">
      <c r="A124" s="50" t="s">
        <v>627</v>
      </c>
      <c r="B124" s="51" t="s">
        <v>772</v>
      </c>
      <c r="C124" s="51" t="s">
        <v>718</v>
      </c>
    </row>
    <row r="125" spans="1:3">
      <c r="A125" s="50"/>
      <c r="B125" s="51"/>
      <c r="C125" s="51"/>
    </row>
    <row r="126" spans="1:3">
      <c r="A126" s="50" t="s">
        <v>719</v>
      </c>
      <c r="B126" s="51" t="s">
        <v>598</v>
      </c>
      <c r="C126" s="51" t="s">
        <v>720</v>
      </c>
    </row>
    <row r="127" spans="1:3">
      <c r="A127" s="50"/>
      <c r="B127" s="51"/>
      <c r="C127" s="51"/>
    </row>
    <row r="128" spans="1:3">
      <c r="A128" s="50" t="s">
        <v>717</v>
      </c>
      <c r="B128" s="51" t="s">
        <v>772</v>
      </c>
      <c r="C128" s="51" t="s">
        <v>935</v>
      </c>
    </row>
    <row r="129" spans="1:3">
      <c r="A129" s="50"/>
      <c r="B129" s="51"/>
      <c r="C129" s="51"/>
    </row>
    <row r="130" spans="1:3">
      <c r="A130" s="50" t="s">
        <v>936</v>
      </c>
      <c r="B130" s="51" t="s">
        <v>598</v>
      </c>
      <c r="C130" s="51" t="s">
        <v>818</v>
      </c>
    </row>
    <row r="131" spans="1:3">
      <c r="A131" s="50"/>
      <c r="B131" s="51"/>
      <c r="C131" s="51"/>
    </row>
    <row r="132" spans="1:3">
      <c r="A132" s="50" t="s">
        <v>953</v>
      </c>
      <c r="B132" s="51" t="s">
        <v>772</v>
      </c>
      <c r="C132" s="51" t="s">
        <v>954</v>
      </c>
    </row>
    <row r="133" spans="1:3">
      <c r="A133" s="50"/>
      <c r="B133" s="51"/>
      <c r="C133" s="51"/>
    </row>
    <row r="134" spans="1:3">
      <c r="A134" s="50" t="s">
        <v>951</v>
      </c>
      <c r="B134" s="51" t="s">
        <v>772</v>
      </c>
      <c r="C134" s="51" t="s">
        <v>952</v>
      </c>
    </row>
    <row r="135" spans="1:3">
      <c r="A135" s="50"/>
      <c r="B135" s="51"/>
      <c r="C135" s="51"/>
    </row>
    <row r="136" spans="1:3">
      <c r="A136" s="50" t="s">
        <v>1084</v>
      </c>
      <c r="B136" s="51" t="s">
        <v>772</v>
      </c>
      <c r="C136" s="51" t="s">
        <v>642</v>
      </c>
    </row>
    <row r="137" spans="1:3">
      <c r="A137" s="50"/>
      <c r="B137" s="51"/>
      <c r="C137" s="51"/>
    </row>
    <row r="138" spans="1:3">
      <c r="A138" s="50" t="s">
        <v>558</v>
      </c>
      <c r="B138" s="51" t="s">
        <v>772</v>
      </c>
      <c r="C138" s="51" t="s">
        <v>559</v>
      </c>
    </row>
    <row r="139" spans="1:3">
      <c r="A139" s="50"/>
      <c r="B139" s="51"/>
      <c r="C139" s="51"/>
    </row>
    <row r="140" spans="1:3">
      <c r="A140" s="50" t="s">
        <v>560</v>
      </c>
      <c r="B140" s="51" t="s">
        <v>772</v>
      </c>
      <c r="C140" s="51" t="s">
        <v>870</v>
      </c>
    </row>
    <row r="141" spans="1:3">
      <c r="A141" s="50"/>
      <c r="B141" s="51"/>
      <c r="C141" s="51"/>
    </row>
    <row r="142" spans="1:3">
      <c r="A142" s="50" t="s">
        <v>871</v>
      </c>
      <c r="B142" s="51" t="s">
        <v>772</v>
      </c>
      <c r="C142" s="51" t="s">
        <v>562</v>
      </c>
    </row>
    <row r="143" spans="1:3">
      <c r="A143" s="50"/>
      <c r="B143" s="51" t="s">
        <v>598</v>
      </c>
      <c r="C143" s="51" t="s">
        <v>834</v>
      </c>
    </row>
    <row r="144" spans="1:3">
      <c r="A144" s="50"/>
      <c r="B144" s="51"/>
      <c r="C144" s="51"/>
    </row>
    <row r="145" spans="1:3">
      <c r="A145" s="50" t="s">
        <v>253</v>
      </c>
      <c r="B145" s="51" t="s">
        <v>254</v>
      </c>
      <c r="C145" s="51" t="s">
        <v>375</v>
      </c>
    </row>
    <row r="146" spans="1:3">
      <c r="A146" s="50"/>
      <c r="B146" s="51"/>
      <c r="C146" s="51"/>
    </row>
    <row r="147" spans="1:3">
      <c r="A147" s="50" t="s">
        <v>835</v>
      </c>
      <c r="B147" s="51" t="s">
        <v>772</v>
      </c>
      <c r="C147" s="51" t="s">
        <v>836</v>
      </c>
    </row>
    <row r="148" spans="1:3">
      <c r="A148" s="50"/>
      <c r="B148" s="51" t="s">
        <v>598</v>
      </c>
      <c r="C148" s="51" t="s">
        <v>735</v>
      </c>
    </row>
    <row r="149" spans="1:3">
      <c r="A149" s="50"/>
      <c r="B149" s="51"/>
      <c r="C149" s="51"/>
    </row>
    <row r="150" spans="1:3">
      <c r="A150" s="50" t="s">
        <v>736</v>
      </c>
      <c r="B150" s="51" t="s">
        <v>772</v>
      </c>
      <c r="C150" s="51" t="s">
        <v>737</v>
      </c>
    </row>
    <row r="151" spans="1:3">
      <c r="A151" s="50"/>
      <c r="B151" s="51"/>
      <c r="C151" s="51"/>
    </row>
    <row r="152" spans="1:3">
      <c r="A152" s="50" t="s">
        <v>654</v>
      </c>
      <c r="B152" s="51" t="s">
        <v>772</v>
      </c>
      <c r="C152" s="51" t="s">
        <v>819</v>
      </c>
    </row>
    <row r="153" spans="1:3">
      <c r="A153" s="50"/>
      <c r="B153" s="51"/>
      <c r="C153" s="51"/>
    </row>
    <row r="154" spans="1:3">
      <c r="A154" s="50" t="s">
        <v>820</v>
      </c>
      <c r="B154" s="51" t="s">
        <v>772</v>
      </c>
      <c r="C154" s="51" t="s">
        <v>821</v>
      </c>
    </row>
    <row r="155" spans="1:3">
      <c r="A155" s="50"/>
      <c r="B155" s="51"/>
      <c r="C155" s="51"/>
    </row>
    <row r="156" spans="1:3">
      <c r="A156" s="50" t="s">
        <v>822</v>
      </c>
      <c r="B156" s="51" t="s">
        <v>772</v>
      </c>
      <c r="C156" s="51" t="s">
        <v>828</v>
      </c>
    </row>
    <row r="157" spans="1:3">
      <c r="A157" s="50"/>
      <c r="B157" s="51"/>
      <c r="C157" s="51"/>
    </row>
    <row r="158" spans="1:3">
      <c r="A158" s="50" t="s">
        <v>829</v>
      </c>
      <c r="B158" s="51" t="s">
        <v>598</v>
      </c>
      <c r="C158" s="51" t="s">
        <v>830</v>
      </c>
    </row>
    <row r="159" spans="1:3">
      <c r="A159" s="50"/>
      <c r="B159" s="51"/>
      <c r="C159" s="51"/>
    </row>
    <row r="160" spans="1:3">
      <c r="A160" s="50" t="s">
        <v>831</v>
      </c>
      <c r="B160" s="51" t="s">
        <v>772</v>
      </c>
      <c r="C160" s="51" t="s">
        <v>832</v>
      </c>
    </row>
    <row r="161" spans="1:3">
      <c r="A161" s="50"/>
      <c r="B161" s="51"/>
      <c r="C161" s="51"/>
    </row>
    <row r="162" spans="1:3">
      <c r="A162" s="50" t="s">
        <v>484</v>
      </c>
      <c r="B162" s="51" t="s">
        <v>372</v>
      </c>
      <c r="C162" s="51" t="s">
        <v>483</v>
      </c>
    </row>
    <row r="163" spans="1:3">
      <c r="A163" s="50"/>
      <c r="B163" s="51"/>
      <c r="C163" s="51"/>
    </row>
    <row r="164" spans="1:3">
      <c r="A164" s="50" t="s">
        <v>833</v>
      </c>
      <c r="B164" s="51" t="s">
        <v>772</v>
      </c>
      <c r="C164" s="51"/>
    </row>
    <row r="165" spans="1:3">
      <c r="A165" s="50"/>
      <c r="B165" s="51"/>
      <c r="C165" s="51"/>
    </row>
    <row r="166" spans="1:3">
      <c r="A166" s="50" t="s">
        <v>659</v>
      </c>
      <c r="B166" s="51" t="s">
        <v>598</v>
      </c>
      <c r="C166" s="51" t="s">
        <v>660</v>
      </c>
    </row>
    <row r="167" spans="1:3">
      <c r="A167" s="50"/>
      <c r="B167" s="51"/>
      <c r="C167" s="51"/>
    </row>
    <row r="168" spans="1:3">
      <c r="A168" s="50" t="s">
        <v>661</v>
      </c>
      <c r="B168" s="51" t="s">
        <v>772</v>
      </c>
      <c r="C168" s="51" t="s">
        <v>662</v>
      </c>
    </row>
    <row r="169" spans="1:3">
      <c r="A169" s="50"/>
      <c r="B169" s="51"/>
      <c r="C169" s="51"/>
    </row>
    <row r="170" spans="1:3">
      <c r="A170" s="50" t="s">
        <v>663</v>
      </c>
      <c r="B170" s="51" t="s">
        <v>772</v>
      </c>
      <c r="C170" s="51" t="s">
        <v>664</v>
      </c>
    </row>
    <row r="171" spans="1:3">
      <c r="A171" s="50"/>
      <c r="B171" s="51" t="s">
        <v>598</v>
      </c>
      <c r="C171" s="51" t="s">
        <v>677</v>
      </c>
    </row>
    <row r="172" spans="1:3">
      <c r="A172" s="50"/>
      <c r="B172" s="51"/>
      <c r="C172" s="51"/>
    </row>
    <row r="173" spans="1:3">
      <c r="A173" s="50" t="s">
        <v>678</v>
      </c>
      <c r="B173" s="51" t="s">
        <v>772</v>
      </c>
      <c r="C173" s="51" t="s">
        <v>882</v>
      </c>
    </row>
    <row r="174" spans="1:3">
      <c r="A174" s="50"/>
      <c r="B174" s="51"/>
      <c r="C174" s="51"/>
    </row>
    <row r="175" spans="1:3">
      <c r="A175" s="50" t="s">
        <v>883</v>
      </c>
      <c r="B175" s="51" t="s">
        <v>598</v>
      </c>
      <c r="C175" s="51" t="s">
        <v>884</v>
      </c>
    </row>
    <row r="176" spans="1:3">
      <c r="A176" s="50"/>
      <c r="B176" s="51"/>
      <c r="C176" s="51"/>
    </row>
    <row r="177" spans="1:3">
      <c r="A177" s="50" t="s">
        <v>885</v>
      </c>
      <c r="B177" s="51" t="s">
        <v>772</v>
      </c>
      <c r="C177" s="51" t="s">
        <v>879</v>
      </c>
    </row>
    <row r="178" spans="1:3">
      <c r="A178" s="50"/>
      <c r="B178" s="51"/>
      <c r="C178" s="51"/>
    </row>
    <row r="179" spans="1:3">
      <c r="A179" s="50" t="s">
        <v>599</v>
      </c>
      <c r="B179" s="51" t="s">
        <v>485</v>
      </c>
      <c r="C179" s="51" t="s">
        <v>490</v>
      </c>
    </row>
    <row r="180" spans="1:3">
      <c r="A180" s="50"/>
      <c r="B180" s="51"/>
      <c r="C180" s="51"/>
    </row>
    <row r="181" spans="1:3">
      <c r="A181" s="50" t="s">
        <v>1015</v>
      </c>
      <c r="B181" s="51" t="s">
        <v>772</v>
      </c>
      <c r="C181" s="51" t="s">
        <v>1124</v>
      </c>
    </row>
    <row r="182" spans="1:3">
      <c r="A182" s="50"/>
      <c r="B182" s="51"/>
      <c r="C182" s="51"/>
    </row>
    <row r="183" spans="1:3">
      <c r="A183" s="50" t="s">
        <v>1125</v>
      </c>
      <c r="B183" s="51" t="s">
        <v>772</v>
      </c>
      <c r="C183" s="51" t="s">
        <v>784</v>
      </c>
    </row>
    <row r="184" spans="1:3">
      <c r="A184" s="50"/>
      <c r="B184" s="51"/>
      <c r="C184" s="51"/>
    </row>
    <row r="185" spans="1:3">
      <c r="A185" s="50" t="s">
        <v>785</v>
      </c>
      <c r="B185" s="51" t="s">
        <v>772</v>
      </c>
      <c r="C185" s="51"/>
    </row>
    <row r="186" spans="1:3">
      <c r="A186" s="50"/>
      <c r="B186" s="51"/>
      <c r="C186" s="51"/>
    </row>
    <row r="187" spans="1:3">
      <c r="A187" s="50" t="s">
        <v>786</v>
      </c>
      <c r="B187" s="51" t="s">
        <v>772</v>
      </c>
      <c r="C187" s="51" t="s">
        <v>706</v>
      </c>
    </row>
    <row r="188" spans="1:3">
      <c r="A188" s="50"/>
      <c r="B188" s="51"/>
      <c r="C188" s="51"/>
    </row>
    <row r="189" spans="1:3">
      <c r="A189" s="50" t="s">
        <v>707</v>
      </c>
      <c r="B189" s="51" t="s">
        <v>772</v>
      </c>
      <c r="C189" s="51" t="s">
        <v>711</v>
      </c>
    </row>
    <row r="190" spans="1:3">
      <c r="A190" s="50"/>
      <c r="B190" s="51"/>
      <c r="C190" s="51"/>
    </row>
    <row r="191" spans="1:3">
      <c r="A191" s="50" t="s">
        <v>712</v>
      </c>
      <c r="B191" s="51" t="s">
        <v>772</v>
      </c>
      <c r="C191" s="51" t="s">
        <v>523</v>
      </c>
    </row>
    <row r="192" spans="1:3">
      <c r="A192" s="50"/>
      <c r="B192" s="51" t="s">
        <v>598</v>
      </c>
      <c r="C192" s="51" t="s">
        <v>524</v>
      </c>
    </row>
    <row r="193" spans="1:3">
      <c r="A193" s="50"/>
      <c r="B193" s="51"/>
      <c r="C193" s="51"/>
    </row>
    <row r="194" spans="1:3">
      <c r="A194" s="50" t="s">
        <v>525</v>
      </c>
      <c r="B194" s="51" t="s">
        <v>772</v>
      </c>
      <c r="C194" s="51" t="s">
        <v>753</v>
      </c>
    </row>
    <row r="195" spans="1:3">
      <c r="A195" s="50"/>
      <c r="B195" s="51" t="s">
        <v>598</v>
      </c>
      <c r="C195" s="51" t="s">
        <v>754</v>
      </c>
    </row>
    <row r="196" spans="1:3">
      <c r="A196" s="50"/>
      <c r="B196" s="51"/>
      <c r="C196" s="51"/>
    </row>
    <row r="197" spans="1:3">
      <c r="A197" s="50" t="s">
        <v>755</v>
      </c>
      <c r="B197" s="51" t="s">
        <v>772</v>
      </c>
      <c r="C197" s="51" t="s">
        <v>574</v>
      </c>
    </row>
    <row r="198" spans="1:3">
      <c r="A198" s="50"/>
      <c r="B198" s="51"/>
      <c r="C198" s="51"/>
    </row>
    <row r="199" spans="1:3">
      <c r="A199" s="50" t="s">
        <v>575</v>
      </c>
      <c r="B199" s="51" t="s">
        <v>772</v>
      </c>
      <c r="C199" s="51" t="s">
        <v>576</v>
      </c>
    </row>
    <row r="200" spans="1:3">
      <c r="A200" s="50"/>
      <c r="B200" s="51" t="s">
        <v>598</v>
      </c>
      <c r="C200" s="51" t="s">
        <v>758</v>
      </c>
    </row>
    <row r="201" spans="1:3">
      <c r="A201" s="50"/>
      <c r="B201" s="51"/>
      <c r="C201" s="51"/>
    </row>
    <row r="202" spans="1:3">
      <c r="A202" s="50" t="s">
        <v>491</v>
      </c>
      <c r="B202" s="51" t="s">
        <v>501</v>
      </c>
      <c r="C202" s="51" t="s">
        <v>215</v>
      </c>
    </row>
    <row r="203" spans="1:3">
      <c r="A203" s="50"/>
      <c r="B203" s="51"/>
      <c r="C203" s="51"/>
    </row>
    <row r="204" spans="1:3">
      <c r="A204" s="50" t="s">
        <v>747</v>
      </c>
      <c r="B204" s="51" t="s">
        <v>772</v>
      </c>
      <c r="C204" s="51" t="s">
        <v>751</v>
      </c>
    </row>
    <row r="205" spans="1:3">
      <c r="A205" s="50"/>
      <c r="B205" s="51" t="s">
        <v>598</v>
      </c>
      <c r="C205" s="51" t="s">
        <v>752</v>
      </c>
    </row>
  </sheetData>
  <phoneticPr fontId="8" type="noConversion"/>
  <pageMargins left="0.75" right="0.75" top="1" bottom="1" header="0.5" footer="0.5"/>
  <pageSetup scale="47" fitToHeight="2" orientation="portrait" horizontalDpi="4294967292" verticalDpi="4294967292"/>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120"/>
  <sheetViews>
    <sheetView view="pageLayout" topLeftCell="A73" workbookViewId="0">
      <selection activeCell="C121" sqref="C121"/>
    </sheetView>
  </sheetViews>
  <sheetFormatPr baseColWidth="10" defaultRowHeight="13"/>
  <cols>
    <col min="1" max="1" width="19.85546875" bestFit="1" customWidth="1"/>
    <col min="2" max="2" width="18.140625" style="1" bestFit="1" customWidth="1"/>
    <col min="3" max="3" width="60" bestFit="1" customWidth="1"/>
  </cols>
  <sheetData>
    <row r="1" spans="1:3">
      <c r="A1" s="53" t="s">
        <v>1129</v>
      </c>
      <c r="B1" s="54" t="s">
        <v>1130</v>
      </c>
      <c r="C1" s="53" t="s">
        <v>932</v>
      </c>
    </row>
    <row r="2" spans="1:3">
      <c r="A2" t="s">
        <v>118</v>
      </c>
      <c r="B2" s="1" t="s">
        <v>238</v>
      </c>
      <c r="C2" t="s">
        <v>237</v>
      </c>
    </row>
    <row r="3" spans="1:3">
      <c r="A3" t="s">
        <v>239</v>
      </c>
      <c r="B3" s="1" t="s">
        <v>240</v>
      </c>
      <c r="C3" t="s">
        <v>474</v>
      </c>
    </row>
    <row r="4" spans="1:3">
      <c r="A4" t="s">
        <v>476</v>
      </c>
      <c r="B4" s="1" t="s">
        <v>475</v>
      </c>
      <c r="C4" t="s">
        <v>130</v>
      </c>
    </row>
    <row r="5" spans="1:3">
      <c r="A5" t="s">
        <v>131</v>
      </c>
      <c r="B5" s="1" t="s">
        <v>132</v>
      </c>
      <c r="C5" t="s">
        <v>133</v>
      </c>
    </row>
    <row r="6" spans="1:3">
      <c r="A6" t="s">
        <v>28</v>
      </c>
      <c r="B6" s="1" t="s">
        <v>240</v>
      </c>
      <c r="C6" t="s">
        <v>445</v>
      </c>
    </row>
    <row r="7" spans="1:3">
      <c r="A7" t="s">
        <v>29</v>
      </c>
      <c r="B7" s="1" t="s">
        <v>240</v>
      </c>
      <c r="C7" t="s">
        <v>77</v>
      </c>
    </row>
    <row r="8" spans="1:3">
      <c r="A8" t="s">
        <v>227</v>
      </c>
      <c r="B8" s="1" t="s">
        <v>240</v>
      </c>
      <c r="C8" t="s">
        <v>101</v>
      </c>
    </row>
    <row r="9" spans="1:3">
      <c r="A9" t="s">
        <v>233</v>
      </c>
      <c r="B9" s="1" t="s">
        <v>475</v>
      </c>
      <c r="C9" t="s">
        <v>180</v>
      </c>
    </row>
    <row r="10" spans="1:3">
      <c r="A10" t="s">
        <v>181</v>
      </c>
      <c r="B10" s="1" t="s">
        <v>240</v>
      </c>
      <c r="C10" t="s">
        <v>292</v>
      </c>
    </row>
    <row r="11" spans="1:3">
      <c r="A11" t="s">
        <v>293</v>
      </c>
      <c r="B11" s="1" t="s">
        <v>240</v>
      </c>
      <c r="C11" t="s">
        <v>294</v>
      </c>
    </row>
    <row r="12" spans="1:3">
      <c r="A12" t="s">
        <v>295</v>
      </c>
      <c r="B12" s="1" t="s">
        <v>240</v>
      </c>
      <c r="C12" t="s">
        <v>294</v>
      </c>
    </row>
    <row r="13" spans="1:3">
      <c r="A13" t="s">
        <v>410</v>
      </c>
      <c r="B13" s="1" t="s">
        <v>240</v>
      </c>
      <c r="C13" t="s">
        <v>294</v>
      </c>
    </row>
    <row r="14" spans="1:3">
      <c r="A14" t="s">
        <v>411</v>
      </c>
      <c r="B14" s="1" t="s">
        <v>240</v>
      </c>
      <c r="C14" t="s">
        <v>294</v>
      </c>
    </row>
    <row r="15" spans="1:3">
      <c r="A15" t="s">
        <v>412</v>
      </c>
      <c r="B15" s="1" t="s">
        <v>240</v>
      </c>
      <c r="C15" t="s">
        <v>296</v>
      </c>
    </row>
    <row r="16" spans="1:3">
      <c r="A16" t="s">
        <v>297</v>
      </c>
      <c r="B16" s="1" t="s">
        <v>298</v>
      </c>
      <c r="C16" t="s">
        <v>299</v>
      </c>
    </row>
    <row r="17" spans="1:3">
      <c r="A17" t="s">
        <v>300</v>
      </c>
      <c r="B17" s="1" t="s">
        <v>301</v>
      </c>
      <c r="C17" t="s">
        <v>430</v>
      </c>
    </row>
    <row r="18" spans="1:3">
      <c r="A18" t="s">
        <v>431</v>
      </c>
      <c r="B18" s="1" t="s">
        <v>475</v>
      </c>
      <c r="C18" t="s">
        <v>440</v>
      </c>
    </row>
    <row r="19" spans="1:3">
      <c r="A19" t="s">
        <v>319</v>
      </c>
      <c r="B19" s="1" t="s">
        <v>240</v>
      </c>
      <c r="C19" t="s">
        <v>317</v>
      </c>
    </row>
    <row r="20" spans="1:3">
      <c r="A20" t="s">
        <v>318</v>
      </c>
      <c r="B20" s="1" t="s">
        <v>240</v>
      </c>
      <c r="C20" t="s">
        <v>78</v>
      </c>
    </row>
    <row r="21" spans="1:3">
      <c r="A21" t="s">
        <v>79</v>
      </c>
      <c r="B21" s="1" t="s">
        <v>240</v>
      </c>
      <c r="C21" t="s">
        <v>97</v>
      </c>
    </row>
    <row r="22" spans="1:3">
      <c r="A22" t="s">
        <v>100</v>
      </c>
      <c r="B22" s="1" t="s">
        <v>240</v>
      </c>
      <c r="C22" t="s">
        <v>102</v>
      </c>
    </row>
    <row r="23" spans="1:3">
      <c r="A23" t="s">
        <v>85</v>
      </c>
      <c r="B23" s="1" t="s">
        <v>240</v>
      </c>
      <c r="C23" t="s">
        <v>102</v>
      </c>
    </row>
    <row r="24" spans="1:3">
      <c r="A24" t="s">
        <v>886</v>
      </c>
      <c r="B24" s="1" t="s">
        <v>298</v>
      </c>
      <c r="C24" t="s">
        <v>887</v>
      </c>
    </row>
    <row r="25" spans="1:3">
      <c r="A25" t="s">
        <v>1126</v>
      </c>
      <c r="B25" s="1" t="s">
        <v>1158</v>
      </c>
      <c r="C25" t="s">
        <v>787</v>
      </c>
    </row>
    <row r="26" spans="1:3">
      <c r="A26" t="s">
        <v>1156</v>
      </c>
      <c r="B26" s="1" t="s">
        <v>1157</v>
      </c>
      <c r="C26" t="s">
        <v>940</v>
      </c>
    </row>
    <row r="27" spans="1:3">
      <c r="A27" t="s">
        <v>804</v>
      </c>
      <c r="B27" s="1" t="s">
        <v>1158</v>
      </c>
      <c r="C27" t="s">
        <v>803</v>
      </c>
    </row>
    <row r="28" spans="1:3">
      <c r="A28" t="s">
        <v>805</v>
      </c>
      <c r="B28" s="1" t="s">
        <v>1158</v>
      </c>
      <c r="C28" t="s">
        <v>806</v>
      </c>
    </row>
    <row r="29" spans="1:3">
      <c r="A29" t="s">
        <v>941</v>
      </c>
      <c r="B29" s="1" t="s">
        <v>1158</v>
      </c>
      <c r="C29" t="s">
        <v>942</v>
      </c>
    </row>
    <row r="30" spans="1:3">
      <c r="A30" t="s">
        <v>943</v>
      </c>
      <c r="B30" s="1" t="s">
        <v>944</v>
      </c>
      <c r="C30" t="s">
        <v>945</v>
      </c>
    </row>
    <row r="31" spans="1:3">
      <c r="A31" t="s">
        <v>946</v>
      </c>
      <c r="B31" s="1" t="s">
        <v>947</v>
      </c>
      <c r="C31" t="s">
        <v>948</v>
      </c>
    </row>
    <row r="32" spans="1:3">
      <c r="A32" t="s">
        <v>949</v>
      </c>
      <c r="B32" s="1" t="s">
        <v>1082</v>
      </c>
      <c r="C32" t="s">
        <v>1083</v>
      </c>
    </row>
    <row r="33" spans="1:3">
      <c r="A33" t="s">
        <v>1198</v>
      </c>
      <c r="B33" s="1" t="s">
        <v>1082</v>
      </c>
      <c r="C33" t="s">
        <v>1199</v>
      </c>
    </row>
    <row r="34" spans="1:3">
      <c r="A34" t="s">
        <v>1200</v>
      </c>
      <c r="B34" s="1" t="s">
        <v>944</v>
      </c>
      <c r="C34" t="s">
        <v>955</v>
      </c>
    </row>
    <row r="35" spans="1:3">
      <c r="A35" t="s">
        <v>956</v>
      </c>
      <c r="B35" s="1" t="s">
        <v>944</v>
      </c>
      <c r="C35" t="s">
        <v>957</v>
      </c>
    </row>
    <row r="36" spans="1:3">
      <c r="A36" t="s">
        <v>1197</v>
      </c>
      <c r="B36" s="1" t="s">
        <v>1082</v>
      </c>
      <c r="C36" t="s">
        <v>1077</v>
      </c>
    </row>
    <row r="37" spans="1:3">
      <c r="A37" t="s">
        <v>1078</v>
      </c>
      <c r="B37" s="1" t="s">
        <v>1082</v>
      </c>
      <c r="C37" t="s">
        <v>837</v>
      </c>
    </row>
    <row r="38" spans="1:3">
      <c r="A38" t="s">
        <v>838</v>
      </c>
      <c r="B38" s="1" t="s">
        <v>1082</v>
      </c>
      <c r="C38" t="s">
        <v>602</v>
      </c>
    </row>
    <row r="39" spans="1:3">
      <c r="A39" t="s">
        <v>603</v>
      </c>
      <c r="B39" s="1" t="s">
        <v>793</v>
      </c>
      <c r="C39" t="s">
        <v>700</v>
      </c>
    </row>
    <row r="40" spans="1:3">
      <c r="A40" t="s">
        <v>701</v>
      </c>
      <c r="B40" s="1" t="s">
        <v>1082</v>
      </c>
      <c r="C40" t="s">
        <v>702</v>
      </c>
    </row>
    <row r="41" spans="1:3">
      <c r="A41" t="s">
        <v>703</v>
      </c>
      <c r="B41" s="1" t="s">
        <v>1082</v>
      </c>
      <c r="C41" t="s">
        <v>708</v>
      </c>
    </row>
    <row r="42" spans="1:3">
      <c r="A42" t="s">
        <v>709</v>
      </c>
      <c r="B42" s="1" t="s">
        <v>1082</v>
      </c>
      <c r="C42" t="s">
        <v>810</v>
      </c>
    </row>
    <row r="43" spans="1:3">
      <c r="A43" t="s">
        <v>811</v>
      </c>
      <c r="B43" s="1" t="s">
        <v>812</v>
      </c>
      <c r="C43" t="s">
        <v>813</v>
      </c>
    </row>
    <row r="44" spans="1:3">
      <c r="A44" t="s">
        <v>816</v>
      </c>
      <c r="B44" s="1" t="s">
        <v>817</v>
      </c>
      <c r="C44" t="s">
        <v>715</v>
      </c>
    </row>
    <row r="45" spans="1:3">
      <c r="A45" t="s">
        <v>716</v>
      </c>
      <c r="B45" s="1" t="s">
        <v>1082</v>
      </c>
      <c r="C45" t="s">
        <v>788</v>
      </c>
    </row>
    <row r="46" spans="1:3">
      <c r="A46" t="s">
        <v>789</v>
      </c>
      <c r="B46" s="1" t="s">
        <v>1082</v>
      </c>
      <c r="C46" t="s">
        <v>790</v>
      </c>
    </row>
    <row r="47" spans="1:3">
      <c r="A47" t="s">
        <v>791</v>
      </c>
      <c r="B47" s="1" t="s">
        <v>1082</v>
      </c>
      <c r="C47" t="s">
        <v>756</v>
      </c>
    </row>
    <row r="48" spans="1:3">
      <c r="A48" t="s">
        <v>757</v>
      </c>
      <c r="B48" s="1" t="s">
        <v>1082</v>
      </c>
      <c r="C48" t="s">
        <v>872</v>
      </c>
    </row>
    <row r="49" spans="1:3">
      <c r="A49" t="s">
        <v>877</v>
      </c>
      <c r="B49" s="1" t="s">
        <v>944</v>
      </c>
      <c r="C49" t="s">
        <v>878</v>
      </c>
    </row>
    <row r="50" spans="1:3">
      <c r="A50" t="s">
        <v>1013</v>
      </c>
      <c r="B50" s="1" t="s">
        <v>947</v>
      </c>
      <c r="C50" t="s">
        <v>1014</v>
      </c>
    </row>
    <row r="51" spans="1:3">
      <c r="A51" t="s">
        <v>1123</v>
      </c>
      <c r="B51" s="1" t="s">
        <v>1082</v>
      </c>
      <c r="C51" t="s">
        <v>1153</v>
      </c>
    </row>
    <row r="52" spans="1:3">
      <c r="A52" t="s">
        <v>1154</v>
      </c>
      <c r="B52" s="1" t="s">
        <v>1155</v>
      </c>
      <c r="C52" t="s">
        <v>1193</v>
      </c>
    </row>
    <row r="53" spans="1:3">
      <c r="A53" t="s">
        <v>1194</v>
      </c>
      <c r="B53" s="1" t="s">
        <v>1195</v>
      </c>
      <c r="C53" t="s">
        <v>1105</v>
      </c>
    </row>
    <row r="55" spans="1:3">
      <c r="A55" s="53" t="s">
        <v>1127</v>
      </c>
      <c r="B55" s="54" t="s">
        <v>1130</v>
      </c>
      <c r="C55" s="53" t="s">
        <v>932</v>
      </c>
    </row>
    <row r="56" spans="1:3">
      <c r="A56" t="s">
        <v>242</v>
      </c>
      <c r="B56" s="1" t="s">
        <v>243</v>
      </c>
      <c r="C56" t="s">
        <v>244</v>
      </c>
    </row>
    <row r="57" spans="1:3">
      <c r="A57" t="s">
        <v>245</v>
      </c>
      <c r="B57" s="1" t="s">
        <v>246</v>
      </c>
      <c r="C57" t="s">
        <v>247</v>
      </c>
    </row>
    <row r="58" spans="1:3">
      <c r="A58" t="s">
        <v>255</v>
      </c>
      <c r="B58" s="1" t="s">
        <v>373</v>
      </c>
      <c r="C58" t="s">
        <v>374</v>
      </c>
    </row>
    <row r="59" spans="1:3">
      <c r="A59" t="s">
        <v>498</v>
      </c>
      <c r="B59" s="1" t="s">
        <v>499</v>
      </c>
      <c r="C59" t="s">
        <v>380</v>
      </c>
    </row>
    <row r="60" spans="1:3">
      <c r="A60" t="s">
        <v>381</v>
      </c>
      <c r="B60" s="1" t="s">
        <v>382</v>
      </c>
      <c r="C60" t="s">
        <v>269</v>
      </c>
    </row>
    <row r="61" spans="1:3">
      <c r="A61" t="s">
        <v>386</v>
      </c>
      <c r="B61" s="1" t="s">
        <v>243</v>
      </c>
      <c r="C61" t="s">
        <v>387</v>
      </c>
    </row>
    <row r="62" spans="1:3">
      <c r="A62" t="s">
        <v>388</v>
      </c>
      <c r="B62" s="1" t="s">
        <v>267</v>
      </c>
      <c r="C62" t="s">
        <v>260</v>
      </c>
    </row>
    <row r="63" spans="1:3">
      <c r="A63" t="s">
        <v>261</v>
      </c>
      <c r="B63" s="1" t="s">
        <v>373</v>
      </c>
      <c r="C63" t="s">
        <v>14</v>
      </c>
    </row>
    <row r="64" spans="1:3">
      <c r="A64" t="s">
        <v>15</v>
      </c>
      <c r="B64" s="1" t="s">
        <v>16</v>
      </c>
      <c r="C64" t="s">
        <v>120</v>
      </c>
    </row>
    <row r="65" spans="1:3">
      <c r="A65" t="s">
        <v>121</v>
      </c>
      <c r="B65" s="1" t="s">
        <v>208</v>
      </c>
      <c r="C65" t="s">
        <v>320</v>
      </c>
    </row>
    <row r="66" spans="1:3">
      <c r="A66" t="s">
        <v>321</v>
      </c>
      <c r="B66" s="1" t="s">
        <v>17</v>
      </c>
      <c r="C66" t="s">
        <v>86</v>
      </c>
    </row>
    <row r="67" spans="1:3">
      <c r="A67" t="s">
        <v>87</v>
      </c>
      <c r="B67" s="1" t="s">
        <v>88</v>
      </c>
      <c r="C67" t="s">
        <v>89</v>
      </c>
    </row>
    <row r="68" spans="1:3">
      <c r="A68" t="s">
        <v>90</v>
      </c>
      <c r="B68" s="1" t="s">
        <v>499</v>
      </c>
      <c r="C68" t="s">
        <v>89</v>
      </c>
    </row>
    <row r="69" spans="1:3">
      <c r="A69" t="s">
        <v>91</v>
      </c>
      <c r="B69" s="1" t="s">
        <v>499</v>
      </c>
      <c r="C69" t="s">
        <v>141</v>
      </c>
    </row>
    <row r="70" spans="1:3">
      <c r="A70" t="s">
        <v>142</v>
      </c>
      <c r="B70" s="1" t="s">
        <v>149</v>
      </c>
      <c r="C70" t="s">
        <v>159</v>
      </c>
    </row>
    <row r="71" spans="1:3">
      <c r="A71" t="s">
        <v>160</v>
      </c>
      <c r="B71" s="1" t="s">
        <v>161</v>
      </c>
      <c r="C71" t="s">
        <v>162</v>
      </c>
    </row>
    <row r="72" spans="1:3">
      <c r="A72" t="s">
        <v>163</v>
      </c>
      <c r="B72" s="1" t="s">
        <v>164</v>
      </c>
      <c r="C72" t="s">
        <v>96</v>
      </c>
    </row>
    <row r="73" spans="1:3">
      <c r="A73" t="s">
        <v>209</v>
      </c>
      <c r="B73" s="1" t="s">
        <v>88</v>
      </c>
      <c r="C73" t="s">
        <v>185</v>
      </c>
    </row>
    <row r="74" spans="1:3">
      <c r="A74" t="s">
        <v>291</v>
      </c>
      <c r="B74" s="1" t="s">
        <v>161</v>
      </c>
      <c r="C74" t="s">
        <v>314</v>
      </c>
    </row>
    <row r="75" spans="1:3">
      <c r="A75" t="s">
        <v>315</v>
      </c>
      <c r="B75" s="1" t="s">
        <v>382</v>
      </c>
      <c r="C75" t="s">
        <v>213</v>
      </c>
    </row>
    <row r="76" spans="1:3">
      <c r="A76" t="s">
        <v>214</v>
      </c>
      <c r="B76" s="1" t="s">
        <v>499</v>
      </c>
      <c r="C76" t="s">
        <v>116</v>
      </c>
    </row>
    <row r="77" spans="1:3">
      <c r="A77" t="s">
        <v>117</v>
      </c>
      <c r="B77" s="1" t="s">
        <v>164</v>
      </c>
      <c r="C77" t="s">
        <v>146</v>
      </c>
    </row>
    <row r="78" spans="1:3">
      <c r="A78" t="s">
        <v>147</v>
      </c>
      <c r="B78" s="1" t="s">
        <v>243</v>
      </c>
      <c r="C78" t="s">
        <v>422</v>
      </c>
    </row>
    <row r="79" spans="1:3">
      <c r="A79" t="s">
        <v>423</v>
      </c>
      <c r="B79" s="1" t="s">
        <v>373</v>
      </c>
      <c r="C79" t="s">
        <v>436</v>
      </c>
    </row>
    <row r="80" spans="1:3">
      <c r="A80" t="s">
        <v>437</v>
      </c>
      <c r="B80" s="1" t="s">
        <v>243</v>
      </c>
      <c r="C80" t="s">
        <v>438</v>
      </c>
    </row>
    <row r="81" spans="1:3">
      <c r="A81" t="s">
        <v>439</v>
      </c>
      <c r="B81" s="1" t="s">
        <v>373</v>
      </c>
      <c r="C81" t="s">
        <v>316</v>
      </c>
    </row>
    <row r="82" spans="1:3">
      <c r="A82" t="s">
        <v>256</v>
      </c>
      <c r="B82" s="1" t="s">
        <v>161</v>
      </c>
      <c r="C82" t="s">
        <v>257</v>
      </c>
    </row>
    <row r="83" spans="1:3">
      <c r="A83" t="s">
        <v>258</v>
      </c>
      <c r="B83" s="1" t="s">
        <v>164</v>
      </c>
      <c r="C83" t="s">
        <v>189</v>
      </c>
    </row>
    <row r="84" spans="1:3">
      <c r="A84" t="s">
        <v>80</v>
      </c>
      <c r="B84" s="1" t="s">
        <v>164</v>
      </c>
      <c r="C84" t="s">
        <v>210</v>
      </c>
    </row>
    <row r="85" spans="1:3">
      <c r="A85" t="s">
        <v>211</v>
      </c>
      <c r="B85" s="1" t="s">
        <v>164</v>
      </c>
      <c r="C85" t="s">
        <v>212</v>
      </c>
    </row>
    <row r="86" spans="1:3">
      <c r="A86" t="s">
        <v>18</v>
      </c>
      <c r="B86" s="1" t="s">
        <v>164</v>
      </c>
      <c r="C86" t="s">
        <v>19</v>
      </c>
    </row>
    <row r="87" spans="1:3">
      <c r="A87" t="s">
        <v>201</v>
      </c>
      <c r="B87" s="1" t="s">
        <v>164</v>
      </c>
      <c r="C87" t="s">
        <v>89</v>
      </c>
    </row>
    <row r="88" spans="1:3">
      <c r="A88" t="s">
        <v>202</v>
      </c>
      <c r="B88" s="1" t="s">
        <v>88</v>
      </c>
      <c r="C88" t="s">
        <v>81</v>
      </c>
    </row>
    <row r="89" spans="1:3">
      <c r="A89" t="s">
        <v>82</v>
      </c>
      <c r="B89" s="1" t="s">
        <v>83</v>
      </c>
      <c r="C89" t="s">
        <v>312</v>
      </c>
    </row>
    <row r="90" spans="1:3">
      <c r="A90" t="s">
        <v>313</v>
      </c>
      <c r="B90" s="1" t="s">
        <v>373</v>
      </c>
      <c r="C90" t="s">
        <v>200</v>
      </c>
    </row>
    <row r="91" spans="1:3">
      <c r="A91" t="s">
        <v>309</v>
      </c>
      <c r="B91" s="1" t="s">
        <v>93</v>
      </c>
      <c r="C91" t="s">
        <v>94</v>
      </c>
    </row>
    <row r="92" spans="1:3">
      <c r="A92" t="s">
        <v>95</v>
      </c>
      <c r="B92" s="1" t="s">
        <v>16</v>
      </c>
      <c r="C92" t="s">
        <v>144</v>
      </c>
    </row>
    <row r="93" spans="1:3">
      <c r="A93" t="s">
        <v>145</v>
      </c>
      <c r="B93" s="1" t="s">
        <v>241</v>
      </c>
      <c r="C93" t="s">
        <v>128</v>
      </c>
    </row>
    <row r="94" spans="1:3">
      <c r="A94" t="s">
        <v>129</v>
      </c>
      <c r="B94" s="1" t="s">
        <v>88</v>
      </c>
      <c r="C94" t="s">
        <v>250</v>
      </c>
    </row>
    <row r="95" spans="1:3">
      <c r="A95" t="s">
        <v>259</v>
      </c>
      <c r="B95" s="1" t="s">
        <v>16</v>
      </c>
      <c r="C95" t="s">
        <v>376</v>
      </c>
    </row>
    <row r="96" spans="1:3">
      <c r="A96" t="s">
        <v>377</v>
      </c>
      <c r="B96" s="1" t="s">
        <v>373</v>
      </c>
      <c r="C96" t="s">
        <v>378</v>
      </c>
    </row>
    <row r="97" spans="1:3">
      <c r="A97" t="s">
        <v>379</v>
      </c>
      <c r="B97" s="1" t="s">
        <v>385</v>
      </c>
      <c r="C97" t="s">
        <v>262</v>
      </c>
    </row>
    <row r="98" spans="1:3">
      <c r="A98" t="s">
        <v>203</v>
      </c>
      <c r="B98" s="1" t="s">
        <v>161</v>
      </c>
      <c r="C98" t="s">
        <v>204</v>
      </c>
    </row>
    <row r="99" spans="1:3">
      <c r="A99" t="s">
        <v>30</v>
      </c>
      <c r="B99" s="1" t="s">
        <v>373</v>
      </c>
      <c r="C99" t="s">
        <v>310</v>
      </c>
    </row>
    <row r="100" spans="1:3">
      <c r="A100" t="s">
        <v>311</v>
      </c>
      <c r="B100" s="1" t="s">
        <v>205</v>
      </c>
      <c r="C100" t="s">
        <v>206</v>
      </c>
    </row>
    <row r="101" spans="1:3">
      <c r="A101" t="s">
        <v>207</v>
      </c>
      <c r="B101" s="1" t="s">
        <v>243</v>
      </c>
      <c r="C101" t="s">
        <v>186</v>
      </c>
    </row>
    <row r="102" spans="1:3">
      <c r="A102" t="s">
        <v>187</v>
      </c>
      <c r="B102" s="1" t="s">
        <v>188</v>
      </c>
      <c r="C102" t="s">
        <v>150</v>
      </c>
    </row>
    <row r="103" spans="1:3">
      <c r="A103" t="s">
        <v>263</v>
      </c>
      <c r="B103" s="1" t="s">
        <v>249</v>
      </c>
      <c r="C103" t="s">
        <v>143</v>
      </c>
    </row>
    <row r="104" spans="1:3">
      <c r="A104" t="s">
        <v>1080</v>
      </c>
      <c r="B104" s="1" t="s">
        <v>1081</v>
      </c>
      <c r="C104" t="s">
        <v>808</v>
      </c>
    </row>
    <row r="105" spans="1:3">
      <c r="A105" t="s">
        <v>809</v>
      </c>
      <c r="B105" s="1" t="s">
        <v>931</v>
      </c>
      <c r="C105" t="s">
        <v>874</v>
      </c>
    </row>
    <row r="106" spans="1:3">
      <c r="A106" t="s">
        <v>875</v>
      </c>
      <c r="B106" s="1" t="s">
        <v>1081</v>
      </c>
      <c r="C106" t="s">
        <v>1122</v>
      </c>
    </row>
    <row r="107" spans="1:3">
      <c r="A107" t="s">
        <v>1148</v>
      </c>
      <c r="B107" s="1" t="s">
        <v>1149</v>
      </c>
      <c r="C107" t="s">
        <v>1017</v>
      </c>
    </row>
    <row r="108" spans="1:3">
      <c r="A108" t="s">
        <v>1018</v>
      </c>
      <c r="B108" s="1" t="s">
        <v>1081</v>
      </c>
      <c r="C108" t="s">
        <v>792</v>
      </c>
    </row>
    <row r="109" spans="1:3">
      <c r="A109" t="s">
        <v>1019</v>
      </c>
      <c r="B109" s="1" t="s">
        <v>931</v>
      </c>
      <c r="C109" t="s">
        <v>1020</v>
      </c>
    </row>
    <row r="110" spans="1:3">
      <c r="A110" t="s">
        <v>1021</v>
      </c>
      <c r="B110" s="1" t="s">
        <v>1022</v>
      </c>
      <c r="C110" t="s">
        <v>1023</v>
      </c>
    </row>
    <row r="111" spans="1:3">
      <c r="A111" t="s">
        <v>1007</v>
      </c>
      <c r="B111" s="1" t="s">
        <v>1008</v>
      </c>
      <c r="C111" t="s">
        <v>1009</v>
      </c>
    </row>
    <row r="112" spans="1:3">
      <c r="A112" t="s">
        <v>1010</v>
      </c>
      <c r="B112" s="1" t="s">
        <v>1081</v>
      </c>
      <c r="C112" t="s">
        <v>1011</v>
      </c>
    </row>
    <row r="113" spans="1:3">
      <c r="A113" t="s">
        <v>1012</v>
      </c>
      <c r="B113" s="1" t="s">
        <v>1121</v>
      </c>
      <c r="C113" t="s">
        <v>895</v>
      </c>
    </row>
    <row r="114" spans="1:3">
      <c r="A114" t="s">
        <v>896</v>
      </c>
      <c r="B114" s="1" t="s">
        <v>897</v>
      </c>
      <c r="C114" t="s">
        <v>739</v>
      </c>
    </row>
    <row r="115" spans="1:3">
      <c r="A115" t="s">
        <v>1132</v>
      </c>
      <c r="B115" s="1" t="s">
        <v>1133</v>
      </c>
      <c r="C115" t="s">
        <v>1086</v>
      </c>
    </row>
    <row r="116" spans="1:3">
      <c r="A116" t="s">
        <v>1087</v>
      </c>
      <c r="B116" s="1" t="s">
        <v>1081</v>
      </c>
      <c r="C116" t="s">
        <v>1088</v>
      </c>
    </row>
    <row r="117" spans="1:3">
      <c r="A117" t="s">
        <v>1089</v>
      </c>
      <c r="B117" s="1" t="s">
        <v>1090</v>
      </c>
      <c r="C117" t="s">
        <v>738</v>
      </c>
    </row>
    <row r="118" spans="1:3">
      <c r="A118" t="s">
        <v>742</v>
      </c>
      <c r="B118" s="1" t="s">
        <v>743</v>
      </c>
      <c r="C118" t="s">
        <v>744</v>
      </c>
    </row>
    <row r="119" spans="1:3">
      <c r="A119" t="s">
        <v>745</v>
      </c>
      <c r="B119" s="1" t="s">
        <v>746</v>
      </c>
      <c r="C119" t="s">
        <v>1003</v>
      </c>
    </row>
    <row r="120" spans="1:3">
      <c r="A120" t="s">
        <v>1004</v>
      </c>
      <c r="B120" s="1" t="s">
        <v>743</v>
      </c>
      <c r="C120" t="s">
        <v>873</v>
      </c>
    </row>
  </sheetData>
  <phoneticPr fontId="8" type="noConversion"/>
  <pageMargins left="0.5" right="0.5" top="1" bottom="1" header="0.5" footer="0.5"/>
  <pageSetup orientation="landscape"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Front</vt:lpstr>
      <vt:lpstr>Back</vt:lpstr>
      <vt:lpstr>Armor</vt:lpstr>
      <vt:lpstr>Weapons</vt:lpstr>
      <vt:lpstr>CharPts</vt:lpstr>
      <vt:lpstr>Skills</vt:lpstr>
      <vt:lpstr>Traits</vt:lpstr>
      <vt:lpstr>CortexTraits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Lenox</dc:creator>
  <cp:lastModifiedBy>William Lenox</cp:lastModifiedBy>
  <cp:lastPrinted>2010-03-12T21:30:43Z</cp:lastPrinted>
  <dcterms:created xsi:type="dcterms:W3CDTF">2009-02-21T03:54:40Z</dcterms:created>
  <dcterms:modified xsi:type="dcterms:W3CDTF">2017-07-26T22:36:25Z</dcterms:modified>
</cp:coreProperties>
</file>